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BB10" i="4"/>
  <c r="AD10" i="4"/>
  <c r="P10" i="4"/>
  <c r="B10" i="4"/>
  <c r="I8"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<sst xmlns="http://schemas.openxmlformats.org/spreadsheetml/2006/main" count="235" uniqueCount="123">
  <si>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</si>
  <si>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</si>
  <si>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</si>
  <si>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</si>
  <si>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</si>
  <si>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</si>
  <si>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</si>
  <si>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</si>
  <si>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</si>
  <si>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</si>
  <si>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</si>
  <si>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</si>
  <si>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</si>
  <si>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</si>
  <si>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</si>
  <si>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</si>
  <si>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</si>
  <si>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</si>
  <si>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</si>
  <si>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</si>
  <si>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</si>
  <si>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</si>
  <si>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</si>
  <si>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</si>
  <si>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</si>
  <si>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</si>
  <si>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</si>
  <si>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</si>
  <si>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</si>
  <si>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</si>
  <si>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</si>
  <si>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</si>
  <si>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</si>
  <si>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</si>
  <si>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</si>
  <si>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</si>
  <si>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</si>
  <si>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</si>
  <si>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</si>
  <si>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</si>
  <si>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</si>
  <si>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</si>
  <si>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</si>
  <si>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</si>
  <si>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</si>
  <si>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</si>
  <si>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</si>
  <si>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</si>
  <si>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</si>
  <si>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</si>
  <si>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</si>
  <si>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</si>
  <si>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</si>
  <si>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</si>
  <si>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</si>
  <si>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</si>
  <si>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</si>
  <si>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</si>
  <si>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</si>
  <si>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</si>
  <si>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</si>
  <si>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</si>
  <si>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</si>
  <si>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</si>
  <si>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</si>
  <si>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</si>
  <si>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</si>
  <si>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</si>
  <si>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</si>
  <si>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</si>
  <si>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</si>
  <si>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</si>
  <si>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</si>
  <si>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</si>
  <si>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</si>
  <si>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</si>
  <si>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</si>
  <si>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</si>
  <si>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</si>
  <si>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</si>
  <si>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</si>
  <si>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</si>
  <si>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</si>
  <si>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</si>
  <si>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</si>
  <si>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</si>
  <si>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</si>
  <si>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</si>
  <si>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</si>
  <si>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</si>
  <si>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</si>
  <si>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</si>
  <si>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</si>
  <si>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</si>
  <si>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</si>
  <si>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</si>
  <si>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</si>
  <si>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</si>
  <si>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</si>
  <si>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</si>
  <si>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</si>
  <si>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</si>
  <si>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</si>
  <si>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</si>
  <si>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</si>
  <si>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</si>
  <si>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</si>
  <si>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</si>
  <si>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小千谷市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</si>
  <si>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</si>
  <si>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</si>
  <si>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</si>
  <si>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</si>
  <si>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</si>
  <si>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</si>
  <si>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</si>
  <si>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</si>
  <si>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</si>
  <si>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</si>
  <si>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経常収支比率がH26年度に大幅に改善し黒字化
　したのは、会計基準見直しにより長期前受金戻入
　が皆増（91,813千円）した一方、法適用当初から
　フル償却採用で減価償却費が増えなかったため。
②　会計基準見直し（みなし償却廃止）に伴う移行
　処理により利益剰余金（その他未処分利益剰余金
　変動額）が皆増（366,354千円）したことによ
　り、類似団体平均値と比較し大幅に低下した。
③　流動比率がH25年度に大幅に改善したのは、分
　流式下水道等に要する経費の算定方法（公共下水
　道事業との配分）を見直し現金預金が増えた影
　響。また、H26年度に極端に低下したのは、会計
　基準見直し（借入資本金廃止）に伴い新たに流動
　負債に計上した1年以内返済期限到来企業債の金
　額が極めて大きいため。
④　企業債残高対事業規模比率における「企業債残
　高」は一般会計が負担すると見込まれる額を控除
　した値であり、分流式下水道等に要する経費の算
　定方法を見直したH25年度に大幅に改善した。
⑤　経費回収率における「経費」（汚水処理費）は
　公費負担分（分流式下水道等に要する経費等）を
　控除した値であり、分流式下水道等に要する経費
　の算定方法を見直したH25年度大幅に改善した。
⑥　汚水処理原価の算定に用いている「汚水処理
　費」は公費負担分を控除した値であり、分流式下
　水道等に要する経費の算定方法を見直したH25年
　度に大幅に低下した。
⑦　区域内人口の減少に伴う低下が進んでいる。
⑧　元々高い水洗化率のさらなる上昇は困難。</t>
    <rPh sb="177" eb="179">
      <t>ルイジ</t>
    </rPh>
    <rPh sb="179" eb="181">
      <t>ダンタイ</t>
    </rPh>
    <rPh sb="181" eb="183">
      <t>ヘイキン</t>
    </rPh>
    <rPh sb="183" eb="184">
      <t>チ</t>
    </rPh>
    <rPh sb="185" eb="187">
      <t>ヒカク</t>
    </rPh>
    <rPh sb="191" eb="193">
      <t>テイカ</t>
    </rPh>
    <rPh sb="634" eb="636">
      <t>クイキ</t>
    </rPh>
    <rPh sb="636" eb="637">
      <t>ナイ</t>
    </rPh>
    <rPh sb="637" eb="639">
      <t>ジンコウ</t>
    </rPh>
    <rPh sb="640" eb="642">
      <t>ゲンショウ</t>
    </rPh>
    <rPh sb="643" eb="644">
      <t>トモナ</t>
    </rPh>
    <rPh sb="645" eb="647">
      <t>テイカ</t>
    </rPh>
    <rPh sb="648" eb="649">
      <t>スス</t>
    </rPh>
    <rPh sb="657" eb="659">
      <t>モトモト</t>
    </rPh>
    <rPh sb="659" eb="660">
      <t>タカ</t>
    </rPh>
    <rPh sb="661" eb="664">
      <t>スイセンカ</t>
    </rPh>
    <rPh sb="664" eb="665">
      <t>リツ</t>
    </rPh>
    <rPh sb="670" eb="672">
      <t>ジョウショウ</t>
    </rPh>
    <rPh sb="673" eb="675">
      <t>コンナン</t>
    </rPh>
    <phoneticPr fontId="4"/>
  </si>
  <si>
    <t>　当市の経営指標が類似団体に比べ総じて良好なのは、一般会計からの繰入金（H28年度241,351千円）受入によるものであるが、一般会計も厳しさを増しており、現在の状況が続く保証は全くない。
　また、当市はH21年度をもって予定していた全ての地区の整備を完了した上、エリアが農村地区であるため人口の減少がより顕著なことから、既に水洗便所設置済人口は減少し続けている。今後は処理区域内人口の減少と節水機器の普及による有収水量の減少がより一層深刻となり、このままでは使用料収入は確実に減少し続けることになる。
　当市の農業集落排水処理施設使用料は、（消費税増税を除けば）H13年6月に下水道使用料と同額に変更して以来値上げをしていない。公共下水道への接続等により効率的な経営に努めるものの、本事業を継続して行くためには、公共下水道事業以上に使用料の値上げが避けられない状況となっている。</t>
    <phoneticPr fontId="4"/>
  </si>
  <si>
    <t>非設置</t>
    <rPh sb="0" eb="1">
      <t>ヒ</t>
    </rPh>
    <rPh sb="1" eb="3">
      <t>セッチ</t>
    </rPh>
    <phoneticPr fontId="4"/>
  </si>
  <si>
    <t>①　当市の有形固定資産減価償却率が低いのは、地
　方公営企業法を適用し減価償却を開始したのが
　H22年度からで歴史が非常に浅く、減価償却累計
　額がまだ少ないためである。なお、H26年度に類
　似団体平均値が急に伸びた中当市の伸びが従来ど
　おりだったのは、当市が法適用当初からフル償却
　を採用していたため、会計基準見直し（みなし償
　却制度廃止）の影響を受けなかったことが要因。
②　当市には法定耐用年数を経過した管渠がまだ存
　在しないため、管渠老朽化率は0％となってい
　る。
③　上記状況のため当市はまだ管渠の更新に着手し
　ていない。そのため、管渠改善率も0％となって
　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</si>
</sst>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886464"/>
        <c:axId val="2138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13886464"/>
        <c:axId val="213888384"/>
      </c:lineChart>
      <c:dateAx>
        <c:axId val="213886464"/>
        <c:scaling>
          <c:orientation val="minMax"/>
        </c:scaling>
        <c:delete val="1"/>
        <c:axPos val="b"/>
        <c:numFmt formatCode="ge" sourceLinked="1"/>
        <c:majorTickMark val="none"/>
        <c:minorTickMark val="none"/>
        <c:tickLblPos val="none"/>
        <c:crossAx val="213888384"/>
        <c:crosses val="autoZero"/>
        <c:auto val="1"/>
        <c:lblOffset val="100"/>
        <c:baseTimeUnit val="years"/>
      </c:dateAx>
      <c:valAx>
        <c:axId val="2138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59.15</c:v>
                </c:pt>
                <c:pt idx="1">
                  <c:v>54.98</c:v>
                </c:pt>
                <c:pt idx="2">
                  <c:v>53.25</c:v>
                </c:pt>
                <c:pt idx="3">
                  <c:v>53.13</c:v>
                </c:pt>
                <c:pt idx="4">
                  <c:v>49.87</c:v>
                </c:pt>
              </c:numCache>
            </c:numRef>
          </c:val>
        </c:ser>
        <c:dLbls>
          <c:showLegendKey val="0"/>
          <c:showVal val="0"/>
          <c:showCatName val="0"/>
          <c:showSerName val="0"/>
          <c:showPercent val="0"/>
          <c:showBubbleSize val="0"/>
        </c:dLbls>
        <c:gapWidth val="150"/>
        <c:axId val="251562624"/>
        <c:axId val="252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1562624"/>
        <c:axId val="252605184"/>
      </c:lineChart>
      <c:dateAx>
        <c:axId val="251562624"/>
        <c:scaling>
          <c:orientation val="minMax"/>
        </c:scaling>
        <c:delete val="1"/>
        <c:axPos val="b"/>
        <c:numFmt formatCode="ge" sourceLinked="1"/>
        <c:majorTickMark val="none"/>
        <c:minorTickMark val="none"/>
        <c:tickLblPos val="none"/>
        <c:crossAx val="252605184"/>
        <c:crosses val="autoZero"/>
        <c:auto val="1"/>
        <c:lblOffset val="100"/>
        <c:baseTimeUnit val="years"/>
      </c:dateAx>
      <c:valAx>
        <c:axId val="2526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96.21</c:v>
                </c:pt>
                <c:pt idx="1">
                  <c:v>96.61</c:v>
                </c:pt>
                <c:pt idx="2">
                  <c:v>96.93</c:v>
                </c:pt>
                <c:pt idx="3">
                  <c:v>97.35</c:v>
                </c:pt>
                <c:pt idx="4">
                  <c:v>97.55</c:v>
                </c:pt>
              </c:numCache>
            </c:numRef>
          </c:val>
        </c:ser>
        <c:dLbls>
          <c:showLegendKey val="0"/>
          <c:showVal val="0"/>
          <c:showCatName val="0"/>
          <c:showSerName val="0"/>
          <c:showPercent val="0"/>
          <c:showBubbleSize val="0"/>
        </c:dLbls>
        <c:gapWidth val="150"/>
        <c:axId val="252697600"/>
        <c:axId val="252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2697600"/>
        <c:axId val="252714368"/>
      </c:lineChart>
      <c:dateAx>
        <c:axId val="252697600"/>
        <c:scaling>
          <c:orientation val="minMax"/>
        </c:scaling>
        <c:delete val="1"/>
        <c:axPos val="b"/>
        <c:numFmt formatCode="ge" sourceLinked="1"/>
        <c:majorTickMark val="none"/>
        <c:minorTickMark val="none"/>
        <c:tickLblPos val="none"/>
        <c:crossAx val="252714368"/>
        <c:crosses val="autoZero"/>
        <c:auto val="1"/>
        <c:lblOffset val="100"/>
        <c:baseTimeUnit val="years"/>
      </c:dateAx>
      <c:valAx>
        <c:axId val="252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80.83</c:v>
                </c:pt>
                <c:pt idx="1">
                  <c:v>98.62</c:v>
                </c:pt>
                <c:pt idx="2">
                  <c:v>133.38</c:v>
                </c:pt>
                <c:pt idx="3">
                  <c:v>132.44</c:v>
                </c:pt>
                <c:pt idx="4">
                  <c:v>129.01</c:v>
                </c:pt>
              </c:numCache>
            </c:numRef>
          </c:val>
        </c:ser>
        <c:dLbls>
          <c:showLegendKey val="0"/>
          <c:showVal val="0"/>
          <c:showCatName val="0"/>
          <c:showSerName val="0"/>
          <c:showPercent val="0"/>
          <c:showBubbleSize val="0"/>
        </c:dLbls>
        <c:gapWidth val="150"/>
        <c:axId val="219106304"/>
        <c:axId val="2191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19106304"/>
        <c:axId val="219141248"/>
      </c:lineChart>
      <c:dateAx>
        <c:axId val="219106304"/>
        <c:scaling>
          <c:orientation val="minMax"/>
        </c:scaling>
        <c:delete val="1"/>
        <c:axPos val="b"/>
        <c:numFmt formatCode="ge" sourceLinked="1"/>
        <c:majorTickMark val="none"/>
        <c:minorTickMark val="none"/>
        <c:tickLblPos val="none"/>
        <c:crossAx val="219141248"/>
        <c:crosses val="autoZero"/>
        <c:auto val="1"/>
        <c:lblOffset val="100"/>
        <c:baseTimeUnit val="years"/>
      </c:dateAx>
      <c:valAx>
        <c:axId val="2191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8.23</c:v>
                </c:pt>
                <c:pt idx="1">
                  <c:v>12.06</c:v>
                </c:pt>
                <c:pt idx="2">
                  <c:v>13.61</c:v>
                </c:pt>
                <c:pt idx="3">
                  <c:v>19.46</c:v>
                </c:pt>
                <c:pt idx="4">
                  <c:v>18.809999999999999</c:v>
                </c:pt>
              </c:numCache>
            </c:numRef>
          </c:val>
        </c:ser>
        <c:dLbls>
          <c:showLegendKey val="0"/>
          <c:showVal val="0"/>
          <c:showCatName val="0"/>
          <c:showSerName val="0"/>
          <c:showPercent val="0"/>
          <c:showBubbleSize val="0"/>
        </c:dLbls>
        <c:gapWidth val="150"/>
        <c:axId val="219206016"/>
        <c:axId val="2192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19206016"/>
        <c:axId val="219207936"/>
      </c:lineChart>
      <c:dateAx>
        <c:axId val="219206016"/>
        <c:scaling>
          <c:orientation val="minMax"/>
        </c:scaling>
        <c:delete val="1"/>
        <c:axPos val="b"/>
        <c:numFmt formatCode="ge" sourceLinked="1"/>
        <c:majorTickMark val="none"/>
        <c:minorTickMark val="none"/>
        <c:tickLblPos val="none"/>
        <c:crossAx val="219207936"/>
        <c:crosses val="autoZero"/>
        <c:auto val="1"/>
        <c:lblOffset val="100"/>
        <c:baseTimeUnit val="years"/>
      </c:dateAx>
      <c:valAx>
        <c:axId val="2192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130944"/>
        <c:axId val="224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24130944"/>
        <c:axId val="224146944"/>
      </c:lineChart>
      <c:dateAx>
        <c:axId val="224130944"/>
        <c:scaling>
          <c:orientation val="minMax"/>
        </c:scaling>
        <c:delete val="1"/>
        <c:axPos val="b"/>
        <c:numFmt formatCode="ge" sourceLinked="1"/>
        <c:majorTickMark val="none"/>
        <c:minorTickMark val="none"/>
        <c:tickLblPos val="none"/>
        <c:crossAx val="224146944"/>
        <c:crosses val="autoZero"/>
        <c:auto val="1"/>
        <c:lblOffset val="100"/>
        <c:baseTimeUnit val="years"/>
      </c:dateAx>
      <c:valAx>
        <c:axId val="224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268.45999999999998</c:v>
                </c:pt>
                <c:pt idx="1">
                  <c:v>278.86</c:v>
                </c:pt>
                <c:pt idx="2" formatCode="#,##0.00;&quot;△&quot;#,##0.00">
                  <c:v>0</c:v>
                </c:pt>
                <c:pt idx="3">
                  <c:v>25.3</c:v>
                </c:pt>
                <c:pt idx="4" formatCode="#,##0.00;&quot;△&quot;#,##0.00">
                  <c:v>0</c:v>
                </c:pt>
              </c:numCache>
            </c:numRef>
          </c:val>
        </c:ser>
        <c:dLbls>
          <c:showLegendKey val="0"/>
          <c:showVal val="0"/>
          <c:showCatName val="0"/>
          <c:showSerName val="0"/>
          <c:showPercent val="0"/>
          <c:showBubbleSize val="0"/>
        </c:dLbls>
        <c:gapWidth val="150"/>
        <c:axId val="224511488"/>
        <c:axId val="2245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24511488"/>
        <c:axId val="224522624"/>
      </c:lineChart>
      <c:dateAx>
        <c:axId val="224511488"/>
        <c:scaling>
          <c:orientation val="minMax"/>
        </c:scaling>
        <c:delete val="1"/>
        <c:axPos val="b"/>
        <c:numFmt formatCode="ge" sourceLinked="1"/>
        <c:majorTickMark val="none"/>
        <c:minorTickMark val="none"/>
        <c:tickLblPos val="none"/>
        <c:crossAx val="224522624"/>
        <c:crosses val="autoZero"/>
        <c:auto val="1"/>
        <c:lblOffset val="100"/>
        <c:baseTimeUnit val="years"/>
      </c:dateAx>
      <c:valAx>
        <c:axId val="2245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272.02</c:v>
                </c:pt>
                <c:pt idx="1">
                  <c:v>747.14</c:v>
                </c:pt>
                <c:pt idx="2">
                  <c:v>83.56</c:v>
                </c:pt>
                <c:pt idx="3">
                  <c:v>136.1</c:v>
                </c:pt>
                <c:pt idx="4">
                  <c:v>186.64</c:v>
                </c:pt>
              </c:numCache>
            </c:numRef>
          </c:val>
        </c:ser>
        <c:dLbls>
          <c:showLegendKey val="0"/>
          <c:showVal val="0"/>
          <c:showCatName val="0"/>
          <c:showSerName val="0"/>
          <c:showPercent val="0"/>
          <c:showBubbleSize val="0"/>
        </c:dLbls>
        <c:gapWidth val="150"/>
        <c:axId val="229548800"/>
        <c:axId val="2301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29548800"/>
        <c:axId val="230150528"/>
      </c:lineChart>
      <c:dateAx>
        <c:axId val="229548800"/>
        <c:scaling>
          <c:orientation val="minMax"/>
        </c:scaling>
        <c:delete val="1"/>
        <c:axPos val="b"/>
        <c:numFmt formatCode="ge" sourceLinked="1"/>
        <c:majorTickMark val="none"/>
        <c:minorTickMark val="none"/>
        <c:tickLblPos val="none"/>
        <c:crossAx val="230150528"/>
        <c:crosses val="autoZero"/>
        <c:auto val="1"/>
        <c:lblOffset val="100"/>
        <c:baseTimeUnit val="years"/>
      </c:dateAx>
      <c:valAx>
        <c:axId val="2301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1163.26</c:v>
                </c:pt>
                <c:pt idx="1">
                  <c:v>266.52</c:v>
                </c:pt>
                <c:pt idx="2">
                  <c:v>529.85</c:v>
                </c:pt>
                <c:pt idx="3">
                  <c:v>444.64</c:v>
                </c:pt>
                <c:pt idx="4">
                  <c:v>331.99</c:v>
                </c:pt>
              </c:numCache>
            </c:numRef>
          </c:val>
        </c:ser>
        <c:dLbls>
          <c:showLegendKey val="0"/>
          <c:showVal val="0"/>
          <c:showCatName val="0"/>
          <c:showSerName val="0"/>
          <c:showPercent val="0"/>
          <c:showBubbleSize val="0"/>
        </c:dLbls>
        <c:gapWidth val="150"/>
        <c:axId val="233685760"/>
        <c:axId val="233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3685760"/>
        <c:axId val="233687680"/>
      </c:lineChart>
      <c:dateAx>
        <c:axId val="233685760"/>
        <c:scaling>
          <c:orientation val="minMax"/>
        </c:scaling>
        <c:delete val="1"/>
        <c:axPos val="b"/>
        <c:numFmt formatCode="ge" sourceLinked="1"/>
        <c:majorTickMark val="none"/>
        <c:minorTickMark val="none"/>
        <c:tickLblPos val="none"/>
        <c:crossAx val="233687680"/>
        <c:crosses val="autoZero"/>
        <c:auto val="1"/>
        <c:lblOffset val="100"/>
        <c:baseTimeUnit val="years"/>
      </c:dateAx>
      <c:valAx>
        <c:axId val="233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49.16</c:v>
                </c:pt>
                <c:pt idx="1">
                  <c:v>77.150000000000006</c:v>
                </c:pt>
                <c:pt idx="2">
                  <c:v>79.41</c:v>
                </c:pt>
                <c:pt idx="3">
                  <c:v>79.66</c:v>
                </c:pt>
                <c:pt idx="4">
                  <c:v>72.81</c:v>
                </c:pt>
              </c:numCache>
            </c:numRef>
          </c:val>
        </c:ser>
        <c:dLbls>
          <c:showLegendKey val="0"/>
          <c:showVal val="0"/>
          <c:showCatName val="0"/>
          <c:showSerName val="0"/>
          <c:showPercent val="0"/>
          <c:showBubbleSize val="0"/>
        </c:dLbls>
        <c:gapWidth val="150"/>
        <c:axId val="239421312"/>
        <c:axId val="2394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9421312"/>
        <c:axId val="239440640"/>
      </c:lineChart>
      <c:dateAx>
        <c:axId val="239421312"/>
        <c:scaling>
          <c:orientation val="minMax"/>
        </c:scaling>
        <c:delete val="1"/>
        <c:axPos val="b"/>
        <c:numFmt formatCode="ge" sourceLinked="1"/>
        <c:majorTickMark val="none"/>
        <c:minorTickMark val="none"/>
        <c:tickLblPos val="none"/>
        <c:crossAx val="239440640"/>
        <c:crosses val="autoZero"/>
        <c:auto val="1"/>
        <c:lblOffset val="100"/>
        <c:baseTimeUnit val="years"/>
      </c:dateAx>
      <c:valAx>
        <c:axId val="239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313.64</c:v>
                </c:pt>
                <c:pt idx="1">
                  <c:v>200.14</c:v>
                </c:pt>
                <c:pt idx="2">
                  <c:v>194.5</c:v>
                </c:pt>
                <c:pt idx="3">
                  <c:v>194.94</c:v>
                </c:pt>
                <c:pt idx="4">
                  <c:v>213.83</c:v>
                </c:pt>
              </c:numCache>
            </c:numRef>
          </c:val>
        </c:ser>
        <c:dLbls>
          <c:showLegendKey val="0"/>
          <c:showVal val="0"/>
          <c:showCatName val="0"/>
          <c:showSerName val="0"/>
          <c:showPercent val="0"/>
          <c:showBubbleSize val="0"/>
        </c:dLbls>
        <c:gapWidth val="150"/>
        <c:axId val="251433728"/>
        <c:axId val="2514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1433728"/>
        <c:axId val="251436416"/>
      </c:lineChart>
      <c:dateAx>
        <c:axId val="251433728"/>
        <c:scaling>
          <c:orientation val="minMax"/>
        </c:scaling>
        <c:delete val="1"/>
        <c:axPos val="b"/>
        <c:numFmt formatCode="ge" sourceLinked="1"/>
        <c:majorTickMark val="none"/>
        <c:minorTickMark val="none"/>
        <c:tickLblPos val="none"/>
        <c:crossAx val="251436416"/>
        <c:crosses val="autoZero"/>
        <c:auto val="1"/>
        <c:lblOffset val="100"/>
        <c:baseTimeUnit val="years"/>
      </c:dateAx>
      <c:valAx>
        <c:axId val="251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小千谷市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0"/>
      <c r="AF8" s="50"/>
      <c r="AG8" s="50"/>
      <c r="AH8" s="50"/>
      <c r="AI8" s="50"/>
      <c r="AJ8" s="50"/>
      <c r="AK8" s="4"/>
      <c r="AL8" s="51">
        <f>データ!S6</f>
        <v>36666</v>
      </c>
      <c r="AM8" s="51"/>
      <c r="AN8" s="51"/>
      <c r="AO8" s="51"/>
      <c r="AP8" s="51"/>
      <c r="AQ8" s="51"/>
      <c r="AR8" s="51"/>
      <c r="AS8" s="51"/>
      <c r="AT8" s="46">
        <f>データ!T6</f>
        <v>155.19</v>
      </c>
      <c r="AU8" s="46"/>
      <c r="AV8" s="46"/>
      <c r="AW8" s="46"/>
      <c r="AX8" s="46"/>
      <c r="AY8" s="46"/>
      <c r="AZ8" s="46"/>
      <c r="BA8" s="46"/>
      <c r="BB8" s="46">
        <f>データ!U6</f>
        <v>236.27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65.88</v>
      </c>
      <c r="J10" s="46"/>
      <c r="K10" s="46"/>
      <c r="L10" s="46"/>
      <c r="M10" s="46"/>
      <c r="N10" s="46"/>
      <c r="O10" s="46"/>
      <c r="P10" s="46">
        <f>データ!P6</f>
        <v>13.21</v>
      </c>
      <c r="Q10" s="46"/>
      <c r="R10" s="46"/>
      <c r="S10" s="46"/>
      <c r="T10" s="46"/>
      <c r="U10" s="46"/>
      <c r="V10" s="46"/>
      <c r="W10" s="46">
        <f>データ!Q6</f>
        <v>92.48</v>
      </c>
      <c r="X10" s="46"/>
      <c r="Y10" s="46"/>
      <c r="Z10" s="46"/>
      <c r="AA10" s="46"/>
      <c r="AB10" s="46"/>
      <c r="AC10" s="46"/>
      <c r="AD10" s="51">
        <f>データ!R6</f>
        <v>3240</v>
      </c>
      <c r="AE10" s="51"/>
      <c r="AF10" s="51"/>
      <c r="AG10" s="51"/>
      <c r="AH10" s="51"/>
      <c r="AI10" s="51"/>
      <c r="AJ10" s="51"/>
      <c r="AK10" s="2"/>
      <c r="AL10" s="51">
        <f>データ!V6</f>
        <v>4814</v>
      </c>
      <c r="AM10" s="51"/>
      <c r="AN10" s="51"/>
      <c r="AO10" s="51"/>
      <c r="AP10" s="51"/>
      <c r="AQ10" s="51"/>
      <c r="AR10" s="51"/>
      <c r="AS10" s="51"/>
      <c r="AT10" s="46">
        <f>データ!W6</f>
        <v>3.18</v>
      </c>
      <c r="AU10" s="46"/>
      <c r="AV10" s="46"/>
      <c r="AW10" s="46"/>
      <c r="AX10" s="46"/>
      <c r="AY10" s="46"/>
      <c r="AZ10" s="46"/>
      <c r="BA10" s="46"/>
      <c r="BB10" s="46">
        <f>データ!X6</f>
        <v>1513.84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152081</v>
      </c>
      <c r="D6" s="34">
        <f t="shared" si="3"/>
        <v>46</v>
      </c>
      <c r="E6" s="34">
        <f t="shared" si="3"/>
        <v>17</v>
      </c>
      <c r="F6" s="34">
        <f t="shared" si="3"/>
        <v>5</v>
      </c>
      <c r="G6" s="34">
        <f t="shared" si="3"/>
        <v>0</v>
      </c>
      <c r="H6" s="34" t="str">
        <f t="shared" si="3"/>
        <v>新潟県　小千谷市</v>
      </c>
      <c r="I6" s="34" t="str">
        <f t="shared" si="3"/>
        <v>法適用</v>
      </c>
      <c r="J6" s="34" t="str">
        <f t="shared" si="3"/>
        <v>下水道事業</v>
      </c>
      <c r="K6" s="34" t="str">
        <f t="shared" si="3"/>
        <v>農業集落排水</v>
      </c>
      <c r="L6" s="34" t="str">
        <f t="shared" si="3"/>
        <v>F2</v>
      </c>
      <c r="M6" s="34">
        <f t="shared" si="3"/>
        <v>0</v>
      </c>
      <c r="N6" s="35" t="str">
        <f t="shared" si="3"/>
        <v>-</v>
      </c>
      <c r="O6" s="35">
        <f t="shared" si="3"/>
        <v>65.88</v>
      </c>
      <c r="P6" s="35">
        <f t="shared" si="3"/>
        <v>13.21</v>
      </c>
      <c r="Q6" s="35">
        <f t="shared" si="3"/>
        <v>92.48</v>
      </c>
      <c r="R6" s="35">
        <f t="shared" si="3"/>
        <v>3240</v>
      </c>
      <c r="S6" s="35">
        <f t="shared" si="3"/>
        <v>36666</v>
      </c>
      <c r="T6" s="35">
        <f t="shared" si="3"/>
        <v>155.19</v>
      </c>
      <c r="U6" s="35">
        <f t="shared" si="3"/>
        <v>236.27</v>
      </c>
      <c r="V6" s="35">
        <f t="shared" si="3"/>
        <v>4814</v>
      </c>
      <c r="W6" s="35">
        <f t="shared" si="3"/>
        <v>3.18</v>
      </c>
      <c r="X6" s="35">
        <f t="shared" si="3"/>
        <v>1513.84</v>
      </c>
      <c r="Y6" s="36">
        <f>IF(Y7="",NA(),Y7)</f>
        <v>80.83</v>
      </c>
      <c r="Z6" s="36">
        <f t="shared" ref="Z6:AH6" si="4">IF(Z7="",NA(),Z7)</f>
        <v>98.62</v>
      </c>
      <c r="AA6" s="36">
        <f t="shared" si="4"/>
        <v>133.38</v>
      </c>
      <c r="AB6" s="36">
        <f t="shared" si="4"/>
        <v>132.44</v>
      </c>
      <c r="AC6" s="36">
        <f t="shared" si="4"/>
        <v>129.01</v>
      </c>
      <c r="AD6" s="36">
        <f t="shared" si="4"/>
        <v>92.74</v>
      </c>
      <c r="AE6" s="36">
        <f t="shared" si="4"/>
        <v>93.62</v>
      </c>
      <c r="AF6" s="36">
        <f t="shared" si="4"/>
        <v>97.53</v>
      </c>
      <c r="AG6" s="36">
        <f t="shared" si="4"/>
        <v>99.64</v>
      </c>
      <c r="AH6" s="36">
        <f t="shared" si="4"/>
        <v>99.66</v>
      </c>
      <c r="AI6" s="35" t="str">
        <f>IF(AI7="","",IF(AI7="-","【-】","【"&amp;SUBSTITUTE(TEXT(AI7,"#,##0.00"),"-","△")&amp;"】"))</f>
        <v>【99.11】</v>
      </c>
      <c r="AJ6" s="36">
        <f>IF(AJ7="",NA(),AJ7)</f>
        <v>268.45999999999998</v>
      </c>
      <c r="AK6" s="36">
        <f t="shared" ref="AK6:AS6" si="5">IF(AK7="",NA(),AK7)</f>
        <v>278.86</v>
      </c>
      <c r="AL6" s="35">
        <f t="shared" si="5"/>
        <v>0</v>
      </c>
      <c r="AM6" s="36">
        <f t="shared" si="5"/>
        <v>25.3</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272.02</v>
      </c>
      <c r="AV6" s="36">
        <f t="shared" ref="AV6:BD6" si="6">IF(AV7="",NA(),AV7)</f>
        <v>747.14</v>
      </c>
      <c r="AW6" s="36">
        <f t="shared" si="6"/>
        <v>83.56</v>
      </c>
      <c r="AX6" s="36">
        <f t="shared" si="6"/>
        <v>136.1</v>
      </c>
      <c r="AY6" s="36">
        <f t="shared" si="6"/>
        <v>186.64</v>
      </c>
      <c r="AZ6" s="36">
        <f t="shared" si="6"/>
        <v>162.52000000000001</v>
      </c>
      <c r="BA6" s="36">
        <f t="shared" si="6"/>
        <v>124.2</v>
      </c>
      <c r="BB6" s="36">
        <f t="shared" si="6"/>
        <v>33.03</v>
      </c>
      <c r="BC6" s="36">
        <f t="shared" si="6"/>
        <v>29.45</v>
      </c>
      <c r="BD6" s="36">
        <f t="shared" si="6"/>
        <v>31.84</v>
      </c>
      <c r="BE6" s="35" t="str">
        <f>IF(BE7="","",IF(BE7="-","【-】","【"&amp;SUBSTITUTE(TEXT(BE7,"#,##0.00"),"-","△")&amp;"】"))</f>
        <v>【34.54】</v>
      </c>
      <c r="BF6" s="36">
        <f>IF(BF7="",NA(),BF7)</f>
        <v>1163.26</v>
      </c>
      <c r="BG6" s="36">
        <f t="shared" ref="BG6:BO6" si="7">IF(BG7="",NA(),BG7)</f>
        <v>266.52</v>
      </c>
      <c r="BH6" s="36">
        <f t="shared" si="7"/>
        <v>529.85</v>
      </c>
      <c r="BI6" s="36">
        <f t="shared" si="7"/>
        <v>444.64</v>
      </c>
      <c r="BJ6" s="36">
        <f t="shared" si="7"/>
        <v>331.99</v>
      </c>
      <c r="BK6" s="36">
        <f t="shared" si="7"/>
        <v>1197.82</v>
      </c>
      <c r="BL6" s="36">
        <f t="shared" si="7"/>
        <v>1126.77</v>
      </c>
      <c r="BM6" s="36">
        <f t="shared" si="7"/>
        <v>1044.8</v>
      </c>
      <c r="BN6" s="36">
        <f t="shared" si="7"/>
        <v>1081.8</v>
      </c>
      <c r="BO6" s="36">
        <f t="shared" si="7"/>
        <v>974.93</v>
      </c>
      <c r="BP6" s="35" t="str">
        <f>IF(BP7="","",IF(BP7="-","【-】","【"&amp;SUBSTITUTE(TEXT(BP7,"#,##0.00"),"-","△")&amp;"】"))</f>
        <v>【914.53】</v>
      </c>
      <c r="BQ6" s="36">
        <f>IF(BQ7="",NA(),BQ7)</f>
        <v>49.16</v>
      </c>
      <c r="BR6" s="36">
        <f t="shared" ref="BR6:BZ6" si="8">IF(BR7="",NA(),BR7)</f>
        <v>77.150000000000006</v>
      </c>
      <c r="BS6" s="36">
        <f t="shared" si="8"/>
        <v>79.41</v>
      </c>
      <c r="BT6" s="36">
        <f t="shared" si="8"/>
        <v>79.66</v>
      </c>
      <c r="BU6" s="36">
        <f t="shared" si="8"/>
        <v>72.81</v>
      </c>
      <c r="BV6" s="36">
        <f t="shared" si="8"/>
        <v>51.03</v>
      </c>
      <c r="BW6" s="36">
        <f t="shared" si="8"/>
        <v>50.9</v>
      </c>
      <c r="BX6" s="36">
        <f t="shared" si="8"/>
        <v>50.82</v>
      </c>
      <c r="BY6" s="36">
        <f t="shared" si="8"/>
        <v>52.19</v>
      </c>
      <c r="BZ6" s="36">
        <f t="shared" si="8"/>
        <v>55.32</v>
      </c>
      <c r="CA6" s="35" t="str">
        <f>IF(CA7="","",IF(CA7="-","【-】","【"&amp;SUBSTITUTE(TEXT(CA7,"#,##0.00"),"-","△")&amp;"】"))</f>
        <v>【55.73】</v>
      </c>
      <c r="CB6" s="36">
        <f>IF(CB7="",NA(),CB7)</f>
        <v>313.64</v>
      </c>
      <c r="CC6" s="36">
        <f t="shared" ref="CC6:CK6" si="9">IF(CC7="",NA(),CC7)</f>
        <v>200.14</v>
      </c>
      <c r="CD6" s="36">
        <f t="shared" si="9"/>
        <v>194.5</v>
      </c>
      <c r="CE6" s="36">
        <f t="shared" si="9"/>
        <v>194.94</v>
      </c>
      <c r="CF6" s="36">
        <f t="shared" si="9"/>
        <v>213.83</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59.15</v>
      </c>
      <c r="CN6" s="36">
        <f t="shared" ref="CN6:CV6" si="10">IF(CN7="",NA(),CN7)</f>
        <v>54.98</v>
      </c>
      <c r="CO6" s="36">
        <f t="shared" si="10"/>
        <v>53.25</v>
      </c>
      <c r="CP6" s="36">
        <f t="shared" si="10"/>
        <v>53.13</v>
      </c>
      <c r="CQ6" s="36">
        <f t="shared" si="10"/>
        <v>49.87</v>
      </c>
      <c r="CR6" s="36">
        <f t="shared" si="10"/>
        <v>54.74</v>
      </c>
      <c r="CS6" s="36">
        <f t="shared" si="10"/>
        <v>53.78</v>
      </c>
      <c r="CT6" s="36">
        <f t="shared" si="10"/>
        <v>53.24</v>
      </c>
      <c r="CU6" s="36">
        <f t="shared" si="10"/>
        <v>52.31</v>
      </c>
      <c r="CV6" s="36">
        <f t="shared" si="10"/>
        <v>60.65</v>
      </c>
      <c r="CW6" s="35" t="str">
        <f>IF(CW7="","",IF(CW7="-","【-】","【"&amp;SUBSTITUTE(TEXT(CW7,"#,##0.00"),"-","△")&amp;"】"))</f>
        <v>【59.15】</v>
      </c>
      <c r="CX6" s="36">
        <f>IF(CX7="",NA(),CX7)</f>
        <v>96.21</v>
      </c>
      <c r="CY6" s="36">
        <f t="shared" ref="CY6:DG6" si="11">IF(CY7="",NA(),CY7)</f>
        <v>96.61</v>
      </c>
      <c r="CZ6" s="36">
        <f t="shared" si="11"/>
        <v>96.93</v>
      </c>
      <c r="DA6" s="36">
        <f t="shared" si="11"/>
        <v>97.35</v>
      </c>
      <c r="DB6" s="36">
        <f t="shared" si="11"/>
        <v>97.55</v>
      </c>
      <c r="DC6" s="36">
        <f t="shared" si="11"/>
        <v>83.88</v>
      </c>
      <c r="DD6" s="36">
        <f t="shared" si="11"/>
        <v>84.06</v>
      </c>
      <c r="DE6" s="36">
        <f t="shared" si="11"/>
        <v>84.07</v>
      </c>
      <c r="DF6" s="36">
        <f t="shared" si="11"/>
        <v>84.32</v>
      </c>
      <c r="DG6" s="36">
        <f t="shared" si="11"/>
        <v>84.58</v>
      </c>
      <c r="DH6" s="35" t="str">
        <f>IF(DH7="","",IF(DH7="-","【-】","【"&amp;SUBSTITUTE(TEXT(DH7,"#,##0.00"),"-","△")&amp;"】"))</f>
        <v>【85.01】</v>
      </c>
      <c r="DI6" s="36">
        <f>IF(DI7="",NA(),DI7)</f>
        <v>8.23</v>
      </c>
      <c r="DJ6" s="36">
        <f t="shared" ref="DJ6:DR6" si="12">IF(DJ7="",NA(),DJ7)</f>
        <v>12.06</v>
      </c>
      <c r="DK6" s="36">
        <f t="shared" si="12"/>
        <v>13.61</v>
      </c>
      <c r="DL6" s="36">
        <f t="shared" si="12"/>
        <v>19.46</v>
      </c>
      <c r="DM6" s="36">
        <f t="shared" si="12"/>
        <v>18.809999999999999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152081</v>
      </c>
      <c r="D7" s="38">
        <v>46</v>
      </c>
      <c r="E7" s="38">
        <v>17</v>
      </c>
      <c r="F7" s="38">
        <v>5</v>
      </c>
      <c r="G7" s="38">
        <v>0</v>
      </c>
      <c r="H7" s="38" t="s">
        <v>108</v>
      </c>
      <c r="I7" s="38" t="s">
        <v>109</v>
      </c>
      <c r="J7" s="38" t="s">
        <v>110</v>
      </c>
      <c r="K7" s="38" t="s">
        <v>111</v>
      </c>
      <c r="L7" s="38" t="s">
        <v>112</v>
      </c>
      <c r="M7" s="38"/>
      <c r="N7" s="39" t="s">
        <v>113</v>
      </c>
      <c r="O7" s="39">
        <v>65.88</v>
      </c>
      <c r="P7" s="39">
        <v>13.21</v>
      </c>
      <c r="Q7" s="39">
        <v>92.48</v>
      </c>
      <c r="R7" s="39">
        <v>3240</v>
      </c>
      <c r="S7" s="39">
        <v>36666</v>
      </c>
      <c r="T7" s="39">
        <v>155.19</v>
      </c>
      <c r="U7" s="39">
        <v>236.27</v>
      </c>
      <c r="V7" s="39">
        <v>4814</v>
      </c>
      <c r="W7" s="39">
        <v>3.18</v>
      </c>
      <c r="X7" s="39">
        <v>1513.84</v>
      </c>
      <c r="Y7" s="39">
        <v>80.83</v>
      </c>
      <c r="Z7" s="39">
        <v>98.62</v>
      </c>
      <c r="AA7" s="39">
        <v>133.38</v>
      </c>
      <c r="AB7" s="39">
        <v>132.44</v>
      </c>
      <c r="AC7" s="39">
        <v>129.01</v>
      </c>
      <c r="AD7" s="39">
        <v>92.74</v>
      </c>
      <c r="AE7" s="39">
        <v>93.62</v>
      </c>
      <c r="AF7" s="39">
        <v>97.53</v>
      </c>
      <c r="AG7" s="39">
        <v>99.64</v>
      </c>
      <c r="AH7" s="39">
        <v>99.66</v>
      </c>
      <c r="AI7" s="39">
        <v>99.11</v>
      </c>
      <c r="AJ7" s="39">
        <v>268.45999999999998</v>
      </c>
      <c r="AK7" s="39">
        <v>278.86</v>
      </c>
      <c r="AL7" s="39">
        <v>0</v>
      </c>
      <c r="AM7" s="39">
        <v>25.3</v>
      </c>
      <c r="AN7" s="39">
        <v>0</v>
      </c>
      <c r="AO7" s="39">
        <v>243.13</v>
      </c>
      <c r="AP7" s="39">
        <v>280.08</v>
      </c>
      <c r="AQ7" s="39">
        <v>223.09</v>
      </c>
      <c r="AR7" s="39">
        <v>214.61</v>
      </c>
      <c r="AS7" s="39">
        <v>225.39</v>
      </c>
      <c r="AT7" s="39">
        <v>206.58</v>
      </c>
      <c r="AU7" s="39">
        <v>272.02</v>
      </c>
      <c r="AV7" s="39">
        <v>747.14</v>
      </c>
      <c r="AW7" s="39">
        <v>83.56</v>
      </c>
      <c r="AX7" s="39">
        <v>136.1</v>
      </c>
      <c r="AY7" s="39">
        <v>186.64</v>
      </c>
      <c r="AZ7" s="39">
        <v>162.52000000000001</v>
      </c>
      <c r="BA7" s="39">
        <v>124.2</v>
      </c>
      <c r="BB7" s="39">
        <v>33.03</v>
      </c>
      <c r="BC7" s="39">
        <v>29.45</v>
      </c>
      <c r="BD7" s="39">
        <v>31.84</v>
      </c>
      <c r="BE7" s="39">
        <v>34.54</v>
      </c>
      <c r="BF7" s="39">
        <v>1163.26</v>
      </c>
      <c r="BG7" s="39">
        <v>266.52</v>
      </c>
      <c r="BH7" s="39">
        <v>529.85</v>
      </c>
      <c r="BI7" s="39">
        <v>444.64</v>
      </c>
      <c r="BJ7" s="39">
        <v>331.99</v>
      </c>
      <c r="BK7" s="39">
        <v>1197.82</v>
      </c>
      <c r="BL7" s="39">
        <v>1126.77</v>
      </c>
      <c r="BM7" s="39">
        <v>1044.8</v>
      </c>
      <c r="BN7" s="39">
        <v>1081.8</v>
      </c>
      <c r="BO7" s="39">
        <v>974.93</v>
      </c>
      <c r="BP7" s="39">
        <v>914.53</v>
      </c>
      <c r="BQ7" s="39">
        <v>49.16</v>
      </c>
      <c r="BR7" s="39">
        <v>77.150000000000006</v>
      </c>
      <c r="BS7" s="39">
        <v>79.41</v>
      </c>
      <c r="BT7" s="39">
        <v>79.66</v>
      </c>
      <c r="BU7" s="39">
        <v>72.81</v>
      </c>
      <c r="BV7" s="39">
        <v>51.03</v>
      </c>
      <c r="BW7" s="39">
        <v>50.9</v>
      </c>
      <c r="BX7" s="39">
        <v>50.82</v>
      </c>
      <c r="BY7" s="39">
        <v>52.19</v>
      </c>
      <c r="BZ7" s="39">
        <v>55.32</v>
      </c>
      <c r="CA7" s="39">
        <v>55.73</v>
      </c>
      <c r="CB7" s="39">
        <v>313.64</v>
      </c>
      <c r="CC7" s="39">
        <v>200.14</v>
      </c>
      <c r="CD7" s="39">
        <v>194.5</v>
      </c>
      <c r="CE7" s="39">
        <v>194.94</v>
      </c>
      <c r="CF7" s="39">
        <v>213.83</v>
      </c>
      <c r="CG7" s="39">
        <v>289.60000000000002</v>
      </c>
      <c r="CH7" s="39">
        <v>293.27</v>
      </c>
      <c r="CI7" s="39">
        <v>300.52</v>
      </c>
      <c r="CJ7" s="39">
        <v>296.14</v>
      </c>
      <c r="CK7" s="39">
        <v>283.17</v>
      </c>
      <c r="CL7" s="39">
        <v>276.77999999999997</v>
      </c>
      <c r="CM7" s="39">
        <v>59.15</v>
      </c>
      <c r="CN7" s="39">
        <v>54.98</v>
      </c>
      <c r="CO7" s="39">
        <v>53.25</v>
      </c>
      <c r="CP7" s="39">
        <v>53.13</v>
      </c>
      <c r="CQ7" s="39">
        <v>49.87</v>
      </c>
      <c r="CR7" s="39">
        <v>54.74</v>
      </c>
      <c r="CS7" s="39">
        <v>53.78</v>
      </c>
      <c r="CT7" s="39">
        <v>53.24</v>
      </c>
      <c r="CU7" s="39">
        <v>52.31</v>
      </c>
      <c r="CV7" s="39">
        <v>60.65</v>
      </c>
      <c r="CW7" s="39">
        <v>59.15</v>
      </c>
      <c r="CX7" s="39">
        <v>96.21</v>
      </c>
      <c r="CY7" s="39">
        <v>96.61</v>
      </c>
      <c r="CZ7" s="39">
        <v>96.93</v>
      </c>
      <c r="DA7" s="39">
        <v>97.35</v>
      </c>
      <c r="DB7" s="39">
        <v>97.55</v>
      </c>
      <c r="DC7" s="39">
        <v>83.88</v>
      </c>
      <c r="DD7" s="39">
        <v>84.06</v>
      </c>
      <c r="DE7" s="39">
        <v>84.07</v>
      </c>
      <c r="DF7" s="39">
        <v>84.32</v>
      </c>
      <c r="DG7" s="39">
        <v>84.58</v>
      </c>
      <c r="DH7" s="39">
        <v>85.01</v>
      </c>
      <c r="DI7" s="39">
        <v>8.23</v>
      </c>
      <c r="DJ7" s="39">
        <v>12.06</v>
      </c>
      <c r="DK7" s="39">
        <v>13.61</v>
      </c>
      <c r="DL7" s="39">
        <v>19.46</v>
      </c>
      <c r="DM7" s="39">
        <v>18.809999999999999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2017-12-25T01:57:57Z</dcterms:created>
  <dcterms:modified xsi:type="dcterms:W3CDTF">2018-02-09T04:26:22Z</dcterms:modified>
  <cp:category/>
</cp:coreProperties>
</file>