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syo-sv2\601ガス水道局\01業務課庶務係\23決算の作成\【毎年】経営比較分析表\R03年度作成（R02決算値）\06小千谷市\"/>
    </mc:Choice>
  </mc:AlternateContent>
  <workbookProtection workbookAlgorithmName="SHA-512" workbookHashValue="wVARc5T4tX08Sj3qyz8zrJulylLma3frTpYvhuXbLSwUroc0yfZwCytFNjBY7OV02sw4gymk5enbW38UwyaDoQ==" workbookSaltValue="0j93wwH0AOWS0uQAwAFH1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<sst xmlns="http://schemas.openxmlformats.org/spreadsheetml/2006/main" count="262" uniqueCount="106">
  <si>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</si>
  <si>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</si>
  <si>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</si>
  <si>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</si>
  <si>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</si>
  <si>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</si>
  <si>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</si>
  <si>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</si>
  <si>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</si>
  <si>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</si>
  <si>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</si>
  <si>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</si>
  <si>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</si>
  <si>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</si>
  <si>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</si>
  <si>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</si>
  <si>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</si>
  <si>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</si>
  <si>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</si>
  <si>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</si>
  <si>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</si>
  <si>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</si>
  <si>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</si>
  <si>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</si>
  <si>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</si>
  <si>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</si>
  <si>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</si>
  <si>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</si>
  <si>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</si>
  <si>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</si>
  <si>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</si>
  <si>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</si>
  <si>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</si>
  <si>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</si>
  <si>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</si>
  <si>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</si>
  <si>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</si>
  <si>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</si>
  <si>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</si>
  <si>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</si>
  <si>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</si>
  <si>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</si>
  <si>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</si>
  <si>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</si>
  <si>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</si>
  <si>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</si>
  <si>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</si>
  <si>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</si>
  <si>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</si>
  <si>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</si>
  <si>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</si>
  <si>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</si>
  <si>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</si>
  <si>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</si>
  <si>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</si>
  <si>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</si>
  <si>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</si>
  <si>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</si>
  <si>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</si>
  <si>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</si>
  <si>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</si>
  <si>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</si>
  <si>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</si>
  <si>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</si>
  <si>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</si>
  <si>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</si>
  <si>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</si>
  <si>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</si>
  <si>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</si>
  <si>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</si>
  <si>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</si>
  <si>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</si>
  <si>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</si>
  <si>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</si>
  <si>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</si>
  <si>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</si>
  <si>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</si>
  <si>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</si>
  <si>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</si>
  <si>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</si>
  <si>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</si>
  <si>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</si>
  <si>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</si>
  <si>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</si>
  <si>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</si>
  <si>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</si>
  <si>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</si>
  <si>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152081</t>
  </si>
  <si>
    <t>46</t>
  </si>
  <si>
    <t>02</t>
  </si>
  <si>
    <t>0</t>
  </si>
  <si>
    <t>000</t>
  </si>
  <si>
    <t>新潟県　小千谷市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</si>
  <si>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</si>
  <si>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</si>
  <si>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</si>
  <si>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</si>
  <si>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</si>
  <si>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</si>
  <si>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</si>
  <si>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</si>
  <si>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</si>
  <si>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</si>
  <si>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①有形固定資産減価償却率は、S59年度の給水開始から30年以上が経過し、全国や類似団体の平均値と比較しても高い数値となっている。
②管路経年化率は、法定耐用年数を経過した管路がまだ存在しないため、０％となっている。
③管路更新率については、上記②の理由により管路の更新に着手していないため、０％となっている。</t>
    <rPh sb="1" eb="7">
      <t>ユウケイコテイシサン</t>
    </rPh>
    <rPh sb="7" eb="12">
      <t>ゲンカショウキャクリツ</t>
    </rPh>
    <rPh sb="17" eb="19">
      <t>ネンド</t>
    </rPh>
    <rPh sb="20" eb="22">
      <t>キュウスイ</t>
    </rPh>
    <rPh sb="22" eb="24">
      <t>カイシ</t>
    </rPh>
    <rPh sb="28" eb="29">
      <t>ネン</t>
    </rPh>
    <rPh sb="29" eb="31">
      <t>イジョウ</t>
    </rPh>
    <rPh sb="32" eb="34">
      <t>ケイカ</t>
    </rPh>
    <rPh sb="36" eb="38">
      <t>ゼンコク</t>
    </rPh>
    <rPh sb="39" eb="43">
      <t>ルイジダンタイ</t>
    </rPh>
    <rPh sb="44" eb="47">
      <t>ヘイキンチ</t>
    </rPh>
    <rPh sb="48" eb="50">
      <t>ヒカク</t>
    </rPh>
    <rPh sb="53" eb="54">
      <t>タカ</t>
    </rPh>
    <rPh sb="55" eb="57">
      <t>スウチ</t>
    </rPh>
    <rPh sb="66" eb="72">
      <t>カンロケイネンカリツ</t>
    </rPh>
    <rPh sb="74" eb="80">
      <t>ホウテイタイヨウネンスウ</t>
    </rPh>
    <rPh sb="81" eb="83">
      <t>ケイカ</t>
    </rPh>
    <rPh sb="85" eb="87">
      <t>カンロ</t>
    </rPh>
    <rPh sb="90" eb="92">
      <t>ソンザイ</t>
    </rPh>
    <rPh sb="109" eb="114">
      <t>カンロコウシンリツ</t>
    </rPh>
    <rPh sb="120" eb="122">
      <t>ジョウキ</t>
    </rPh>
    <rPh sb="124" eb="126">
      <t>リユウ</t>
    </rPh>
    <rPh sb="129" eb="131">
      <t>カンロ</t>
    </rPh>
    <rPh sb="132" eb="134">
      <t>コウシン</t>
    </rPh>
    <rPh sb="135" eb="137">
      <t>チャクシュネンカンソウユウシュウスイリョウヒケイジョウヒヨウゾウカキュウスイゲンカネンドスイジュンモドゼンネンドシセツヨジョウノウリョクイチブカツヨウスイドウジギョウキョウドウリヨウカイシキョウドウリヨウマエシセツリヨウリツジョウショウゼンネンドケイヤクリツカルイジダンタイヘイキンチシタマワ</t>
    </rPh>
    <phoneticPr fontId="5"/>
  </si>
  <si>
    <t>　R元年度より水道事業との施設の共同利用を開始し経営の効率化を図ったが、R2年度においては原水及び浄水設備の保存工事等による営業費用の増加により、経常収支比率や料金回収率等は低下した。
　また、大口需要家の水需要は減少傾向のままであり、施設利用率及び契約率は低水準のままである。今後、大口需要家の動向に注視する必要もある。
　給水開始から30年以上が経過し施設や設備の更新時期を迎えつつあるが、施設規模の見直しの検討も含め、安定的な事業運営に努めていく。</t>
    <rPh sb="2" eb="5">
      <t>ガンネンド</t>
    </rPh>
    <rPh sb="21" eb="23">
      <t>カイシ</t>
    </rPh>
    <rPh sb="73" eb="79">
      <t>ケイジョウシュウシヒリツ</t>
    </rPh>
    <rPh sb="80" eb="85">
      <t>リョウキンカイシュウリツ</t>
    </rPh>
    <rPh sb="85" eb="86">
      <t>トウ</t>
    </rPh>
    <rPh sb="87" eb="89">
      <t>テイカ</t>
    </rPh>
    <rPh sb="97" eb="102">
      <t>オオグチジュヨウカ</t>
    </rPh>
    <rPh sb="103" eb="106">
      <t>ミズジュヨウ</t>
    </rPh>
    <rPh sb="107" eb="111">
      <t>ゲンショウケイコウ</t>
    </rPh>
    <rPh sb="118" eb="124">
      <t>シセツリヨウリツオヨ</t>
    </rPh>
    <rPh sb="125" eb="128">
      <t>ケイヤクリツ</t>
    </rPh>
    <rPh sb="129" eb="132">
      <t>テイスイジュン</t>
    </rPh>
    <rPh sb="139" eb="141">
      <t>コンゴ</t>
    </rPh>
    <rPh sb="142" eb="147">
      <t>オオグチジュヨウカ</t>
    </rPh>
    <rPh sb="148" eb="150">
      <t>ドウコウ</t>
    </rPh>
    <rPh sb="151" eb="153">
      <t>チュウシ</t>
    </rPh>
    <rPh sb="155" eb="157">
      <t>ヒツヨウ</t>
    </rPh>
    <rPh sb="163" eb="165">
      <t>キュウスイ</t>
    </rPh>
    <rPh sb="165" eb="167">
      <t>カイシ</t>
    </rPh>
    <rPh sb="171" eb="174">
      <t>ネンイジョウ</t>
    </rPh>
    <rPh sb="175" eb="177">
      <t>ケイカ</t>
    </rPh>
    <rPh sb="178" eb="180">
      <t>シセツ</t>
    </rPh>
    <rPh sb="181" eb="183">
      <t>セツビ</t>
    </rPh>
    <rPh sb="184" eb="188">
      <t>コウシンジキ</t>
    </rPh>
    <rPh sb="189" eb="190">
      <t>ムカ</t>
    </rPh>
    <rPh sb="197" eb="201">
      <t>シセツキボ</t>
    </rPh>
    <rPh sb="202" eb="204">
      <t>ミナオ</t>
    </rPh>
    <rPh sb="206" eb="208">
      <t>ケントウ</t>
    </rPh>
    <rPh sb="209" eb="210">
      <t>フク</t>
    </rPh>
    <rPh sb="212" eb="215">
      <t>アンテイテキ</t>
    </rPh>
    <rPh sb="216" eb="220">
      <t>ジギョウウンエイ</t>
    </rPh>
    <rPh sb="221" eb="222">
      <t>ツト</t>
    </rPh>
    <phoneticPr fontId="5"/>
  </si>
  <si>
    <t>①経常収支比率は、原水及び浄水設備の修繕工事等による営業費用の増額により前年より低下したが、わずかながら100％を上回った。
②H30年度に赤字に転落したものの、それ以外は黒字経営を続けているため、累積欠損金はない。
③前年より流動比率は上昇し、類似団体平均値に近づいてきている。
④H10年度以降企業債の借入を行っておらず、企業債残高の減少に伴い比率は低下している。
⑤給水原価が前年より上昇したことに伴い料金回収率は下降し、類似団体平均値と同水準となった。
⑥①で述べた理由により経常費用が増加したため、給水原価はH30年度の水準に戻った。
⑦R元年度より施設の余剰能力の一部を活用し、水道事業との共同利用を開始したことで当該年度の施設利用率は上昇したが、R2年度は使用水量の減少により低下した。
⑧前年度と同じ契約率だが、変わらず全国や類似団体の平均値を下回っている。</t>
    <rPh sb="9" eb="12">
      <t>ゲンスイオヨ</t>
    </rPh>
    <rPh sb="13" eb="17">
      <t>ジョウスイセツビ</t>
    </rPh>
    <rPh sb="18" eb="20">
      <t>シュウゼン</t>
    </rPh>
    <rPh sb="20" eb="22">
      <t>コウジ</t>
    </rPh>
    <rPh sb="22" eb="23">
      <t>トウ</t>
    </rPh>
    <rPh sb="26" eb="30">
      <t>エイギョウヒヨウ</t>
    </rPh>
    <rPh sb="31" eb="33">
      <t>ゾウガク</t>
    </rPh>
    <rPh sb="36" eb="38">
      <t>ゼンネン</t>
    </rPh>
    <rPh sb="40" eb="42">
      <t>テイカ</t>
    </rPh>
    <rPh sb="67" eb="69">
      <t>ネンド</t>
    </rPh>
    <rPh sb="70" eb="72">
      <t>アカジ</t>
    </rPh>
    <rPh sb="73" eb="75">
      <t>テンラク</t>
    </rPh>
    <rPh sb="83" eb="85">
      <t>イガイ</t>
    </rPh>
    <rPh sb="86" eb="90">
      <t>クロジケイエイ</t>
    </rPh>
    <rPh sb="91" eb="92">
      <t>ツヅ</t>
    </rPh>
    <rPh sb="99" eb="104">
      <t>ルイセキケッソンキン</t>
    </rPh>
    <rPh sb="110" eb="112">
      <t>ゼンネン</t>
    </rPh>
    <rPh sb="114" eb="123">
      <t>リュウドウヒリツ</t>
    </rPh>
    <rPh sb="123" eb="127">
      <t>ルイジダンタイ</t>
    </rPh>
    <rPh sb="127" eb="130">
      <t>ヘイキンチ</t>
    </rPh>
    <rPh sb="131" eb="132">
      <t>チカ</t>
    </rPh>
    <rPh sb="145" eb="149">
      <t>ネンドイコウ</t>
    </rPh>
    <rPh sb="149" eb="152">
      <t>キギョウサイ</t>
    </rPh>
    <rPh sb="153" eb="155">
      <t>カリイレ</t>
    </rPh>
    <rPh sb="156" eb="157">
      <t>オコナ</t>
    </rPh>
    <rPh sb="163" eb="168">
      <t>キギョウサイザンダカ</t>
    </rPh>
    <rPh sb="169" eb="171">
      <t>ゲンショウ</t>
    </rPh>
    <rPh sb="172" eb="173">
      <t>トモナ</t>
    </rPh>
    <rPh sb="174" eb="176">
      <t>ヒリツ</t>
    </rPh>
    <rPh sb="177" eb="179">
      <t>テイカ</t>
    </rPh>
    <rPh sb="186" eb="190">
      <t>キュウスイゲンカ</t>
    </rPh>
    <rPh sb="191" eb="193">
      <t>ゼンネン</t>
    </rPh>
    <rPh sb="204" eb="209">
      <t>リョウキンカイシュウリツ</t>
    </rPh>
    <rPh sb="210" eb="212">
      <t>カコウ</t>
    </rPh>
    <rPh sb="214" eb="221">
      <t>ルイジダンタイヘイキンチ</t>
    </rPh>
    <rPh sb="222" eb="225">
      <t>ドウスイジュン</t>
    </rPh>
    <rPh sb="234" eb="235">
      <t>ノ</t>
    </rPh>
    <rPh sb="237" eb="239">
      <t>リユウ</t>
    </rPh>
    <rPh sb="242" eb="246">
      <t>ケイジョウヒヨウ</t>
    </rPh>
    <rPh sb="247" eb="249">
      <t>ゾウカ</t>
    </rPh>
    <rPh sb="254" eb="258">
      <t>キュウスイゲンカ</t>
    </rPh>
    <rPh sb="262" eb="264">
      <t>ネンド</t>
    </rPh>
    <rPh sb="265" eb="267">
      <t>スイジュン</t>
    </rPh>
    <rPh sb="268" eb="269">
      <t>モド</t>
    </rPh>
    <rPh sb="280" eb="282">
      <t>シセツ</t>
    </rPh>
    <rPh sb="283" eb="285">
      <t>ヨジョウ</t>
    </rPh>
    <rPh sb="285" eb="287">
      <t>ノウリョク</t>
    </rPh>
    <rPh sb="288" eb="290">
      <t>イチブ</t>
    </rPh>
    <rPh sb="291" eb="293">
      <t>カツヨウ</t>
    </rPh>
    <rPh sb="295" eb="299">
      <t>スイドウジギョウ</t>
    </rPh>
    <rPh sb="301" eb="305">
      <t>キョウドウリヨウ</t>
    </rPh>
    <rPh sb="306" eb="308">
      <t>カイシ</t>
    </rPh>
    <rPh sb="318" eb="323">
      <t>シセツリヨウリツ</t>
    </rPh>
    <rPh sb="324" eb="326">
      <t>ジョウショウ</t>
    </rPh>
    <rPh sb="332" eb="334">
      <t>ネンド</t>
    </rPh>
    <rPh sb="335" eb="339">
      <t>シヨウスイリョウ</t>
    </rPh>
    <rPh sb="340" eb="342">
      <t>ゲンショウ</t>
    </rPh>
    <rPh sb="345" eb="347">
      <t>テイカ</t>
    </rPh>
    <rPh sb="352" eb="355">
      <t>ゼンネンド</t>
    </rPh>
    <rPh sb="358" eb="361">
      <t>ケイヤクリツ</t>
    </rPh>
    <rPh sb="364" eb="365">
      <t>カ</t>
    </rPh>
    <rPh sb="368" eb="370">
      <t>ゼンコク</t>
    </rPh>
    <rPh sb="371" eb="375">
      <t>ルイジダンタイ</t>
    </rPh>
    <rPh sb="376" eb="379">
      <t>ヘイキンチ</t>
    </rPh>
    <rPh sb="380" eb="38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</si>
</sst>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77.39</c:v>
                </c:pt>
                <c:pt idx="1">
                  <c:v>78.19</c:v>
                </c:pt>
                <c:pt idx="2">
                  <c:v>76.709999999999994</c:v>
                </c:pt>
                <c:pt idx="3">
                  <c:v>77.78</c:v>
                </c:pt>
                <c:pt idx="4">
                  <c:v>79</c:v>
                </c:pt>
              </c:numCache>
            </c:numRef>
          </c:val>
          <c:extLst>
            <c:ext xmlns:c16="http://schemas.microsoft.com/office/drawing/2014/chart" uri="{C3380CC4-5D6E-409C-BE32-E72D297353CC}">
              <c16:uniqueId val="{00000000-A23A-4AFB-86F0-2223A1FF76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A23A-4AFB-86F0-2223A1FF76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77-42B6-B9D1-A441EB71D9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F577-42B6-B9D1-A441EB71D9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CC-48AA-933F-269A1BAEE8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89CC-48AA-933F-269A1BAEE8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507.52</c:v>
                </c:pt>
                <c:pt idx="1">
                  <c:v>720.35</c:v>
                </c:pt>
                <c:pt idx="2">
                  <c:v>610.66</c:v>
                </c:pt>
                <c:pt idx="3">
                  <c:v>630.92999999999995</c:v>
                </c:pt>
                <c:pt idx="4">
                  <c:v>673.58</c:v>
                </c:pt>
              </c:numCache>
            </c:numRef>
          </c:val>
          <c:extLst>
            <c:ext xmlns:c16="http://schemas.microsoft.com/office/drawing/2014/chart" uri="{C3380CC4-5D6E-409C-BE32-E72D297353CC}">
              <c16:uniqueId val="{00000000-44A5-4A29-B9CA-F281D07BD5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44A5-4A29-B9CA-F281D07BD5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158.68</c:v>
                </c:pt>
                <c:pt idx="1">
                  <c:v>138.62</c:v>
                </c:pt>
                <c:pt idx="2">
                  <c:v>121.35</c:v>
                </c:pt>
                <c:pt idx="3">
                  <c:v>106.26</c:v>
                </c:pt>
                <c:pt idx="4">
                  <c:v>79.28</c:v>
                </c:pt>
              </c:numCache>
            </c:numRef>
          </c:val>
          <c:extLst>
            <c:ext xmlns:c16="http://schemas.microsoft.com/office/drawing/2014/chart" uri="{C3380CC4-5D6E-409C-BE32-E72D297353CC}">
              <c16:uniqueId val="{00000000-8F3C-4BEB-93F4-9CB6BB8D71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8F3C-4BEB-93F4-9CB6BB8D71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120.39</c:v>
                </c:pt>
                <c:pt idx="1">
                  <c:v>114.54</c:v>
                </c:pt>
                <c:pt idx="2">
                  <c:v>94.85</c:v>
                </c:pt>
                <c:pt idx="3">
                  <c:v>126.47</c:v>
                </c:pt>
                <c:pt idx="4">
                  <c:v>97.21</c:v>
                </c:pt>
              </c:numCache>
            </c:numRef>
          </c:val>
          <c:extLst>
            <c:ext xmlns:c16="http://schemas.microsoft.com/office/drawing/2014/chart" uri="{C3380CC4-5D6E-409C-BE32-E72D297353CC}">
              <c16:uniqueId val="{00000000-FDBD-4AAA-80B3-E789ED09CA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FDBD-4AAA-80B3-E789ED09CA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37.619999999999997</c:v>
                </c:pt>
                <c:pt idx="1">
                  <c:v>39.54</c:v>
                </c:pt>
                <c:pt idx="2">
                  <c:v>47.71</c:v>
                </c:pt>
                <c:pt idx="3">
                  <c:v>35.869999999999997</c:v>
                </c:pt>
                <c:pt idx="4">
                  <c:v>46.71</c:v>
                </c:pt>
              </c:numCache>
            </c:numRef>
          </c:val>
          <c:extLst>
            <c:ext xmlns:c16="http://schemas.microsoft.com/office/drawing/2014/chart" uri="{C3380CC4-5D6E-409C-BE32-E72D297353CC}">
              <c16:uniqueId val="{00000000-3721-49B7-B62D-1B6B736AC1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3721-49B7-B62D-1B6B736AC1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21.46</c:v>
                </c:pt>
                <c:pt idx="1">
                  <c:v>21.61</c:v>
                </c:pt>
                <c:pt idx="2">
                  <c:v>20.96</c:v>
                </c:pt>
                <c:pt idx="3">
                  <c:v>26.31</c:v>
                </c:pt>
                <c:pt idx="4">
                  <c:v>23.9</c:v>
                </c:pt>
              </c:numCache>
            </c:numRef>
          </c:val>
          <c:extLst>
            <c:ext xmlns:c16="http://schemas.microsoft.com/office/drawing/2014/chart" uri="{C3380CC4-5D6E-409C-BE32-E72D297353CC}">
              <c16:uniqueId val="{00000000-3B6F-436D-8C43-B785F00748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3B6F-436D-8C43-B785F00748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49.4</c:v>
                </c:pt>
                <c:pt idx="1">
                  <c:v>47.4</c:v>
                </c:pt>
                <c:pt idx="2">
                  <c:v>43.4</c:v>
                </c:pt>
                <c:pt idx="3">
                  <c:v>52.67</c:v>
                </c:pt>
                <c:pt idx="4">
                  <c:v>52.67</c:v>
                </c:pt>
              </c:numCache>
            </c:numRef>
          </c:val>
          <c:extLst>
            <c:ext xmlns:c16="http://schemas.microsoft.com/office/drawing/2014/chart" uri="{C3380CC4-5D6E-409C-BE32-E72D297353CC}">
              <c16:uniqueId val="{00000000-FD56-4BD3-AF6A-76DF2CB535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FD56-4BD3-AF6A-76DF2CB535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76-45D0-94D3-2DC0E0A80C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EC76-45D0-94D3-2DC0E0A80C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118.44</c:v>
                </c:pt>
                <c:pt idx="1">
                  <c:v>113.54</c:v>
                </c:pt>
                <c:pt idx="2">
                  <c:v>95.9</c:v>
                </c:pt>
                <c:pt idx="3">
                  <c:v>128.22999999999999</c:v>
                </c:pt>
                <c:pt idx="4">
                  <c:v>100.91</c:v>
                </c:pt>
              </c:numCache>
            </c:numRef>
          </c:val>
          <c:extLst>
            <c:ext xmlns:c16="http://schemas.microsoft.com/office/drawing/2014/chart" uri="{C3380CC4-5D6E-409C-BE32-E72D297353CC}">
              <c16:uniqueId val="{00000000-465B-4F30-8B8C-3F118D4848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465B-4F30-8B8C-3F118D4848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H10" zoomScale="90" zoomScaleNormal="9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新潟県　小千谷市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18700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4469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9850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105</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118.44</v>
      </c>
      <c r="Y32" s="107"/>
      <c r="Z32" s="107"/>
      <c r="AA32" s="107"/>
      <c r="AB32" s="107"/>
      <c r="AC32" s="107"/>
      <c r="AD32" s="107"/>
      <c r="AE32" s="107"/>
      <c r="AF32" s="107"/>
      <c r="AG32" s="107"/>
      <c r="AH32" s="107"/>
      <c r="AI32" s="107"/>
      <c r="AJ32" s="107"/>
      <c r="AK32" s="107"/>
      <c r="AL32" s="107"/>
      <c r="AM32" s="107"/>
      <c r="AN32" s="107"/>
      <c r="AO32" s="107"/>
      <c r="AP32" s="107"/>
      <c r="AQ32" s="108"/>
      <c r="AR32" s="106">
        <f>データ!U6</f>
        <v>113.54</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95.9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128.22999999999999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100.91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507.52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720.35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610.66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630.92999999999995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673.58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158.68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138.62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121.35</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106.26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79.28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109.99</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109.1</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108.18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114.99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110.04</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83.56</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82.78</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79.27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75.56</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68.38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688.41</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649.91999999999996</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680.22</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786.06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771.18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505.25</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531.53</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504.73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450.91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444.01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103</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120.39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114.54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94.85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126.47</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97.21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37.619999999999997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39.54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47.71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35.869999999999997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46.71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21.46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21.61</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20.96</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26.31</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23.9</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49.4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47.4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43.4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52.67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52.67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93.58</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93.31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92.2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103.39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96.49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33.79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33.81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34.33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30.96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33.229999999999997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43.12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43.85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44.05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45.51</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44.67</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61.62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61.64</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61.85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64.14</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63.89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104</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77.39</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78.19</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76.709999999999994</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77.78</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79</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51.15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52.15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52.21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54.51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55.38</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20.8</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29.43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32.03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36.58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40.880000000000003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0.36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0.12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1PqOSe/P8TVCdCIcN/aWCYaUvcAC47OBG89DGWhx8Vln0EfDyPleW5iEo6HRqVn56dV08iaWXOxaMTf2sS+0qw==" saltValue="I/gQ4dg4DsvBgScL0dsMw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118.44</v>
      </c>
      <c r="U6" s="52">
        <f>U7</f>
        <v>113.54</v>
      </c>
      <c r="V6" s="52">
        <f>V7</f>
        <v>95.9</v>
      </c>
      <c r="W6" s="52">
        <f>W7</f>
        <v>128.22999999999999</v>
      </c>
      <c r="X6" s="52">
        <f t="shared" si="3"/>
        <v>100.91</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507.52</v>
      </c>
      <c r="AQ6" s="52">
        <f>AQ7</f>
        <v>720.35</v>
      </c>
      <c r="AR6" s="52">
        <f>AR7</f>
        <v>610.66</v>
      </c>
      <c r="AS6" s="52">
        <f>AS7</f>
        <v>630.92999999999995</v>
      </c>
      <c r="AT6" s="52">
        <f t="shared" si="3"/>
        <v>673.58</v>
      </c>
      <c r="AU6" s="52">
        <f t="shared" si="3"/>
        <v>688.41</v>
      </c>
      <c r="AV6" s="52">
        <f t="shared" si="3"/>
        <v>649.91999999999996</v>
      </c>
      <c r="AW6" s="52">
        <f t="shared" si="3"/>
        <v>680.22</v>
      </c>
      <c r="AX6" s="52">
        <f t="shared" si="3"/>
        <v>786.06</v>
      </c>
      <c r="AY6" s="52">
        <f t="shared" si="3"/>
        <v>771.18</v>
      </c>
      <c r="AZ6" s="50" t="str">
        <f>IF(AZ7="-","【-】","【"&amp;SUBSTITUTE(TEXT(AZ7,"#,##0.00"),"-","△")&amp;"】")</f>
        <v>【436.32】</v>
      </c>
      <c r="BA6" s="52">
        <f t="shared" si="3"/>
        <v>158.68</v>
      </c>
      <c r="BB6" s="52">
        <f>BB7</f>
        <v>138.62</v>
      </c>
      <c r="BC6" s="52">
        <f>BC7</f>
        <v>121.35</v>
      </c>
      <c r="BD6" s="52">
        <f>BD7</f>
        <v>106.26</v>
      </c>
      <c r="BE6" s="52">
        <f t="shared" si="3"/>
        <v>79.28</v>
      </c>
      <c r="BF6" s="52">
        <f t="shared" si="3"/>
        <v>505.25</v>
      </c>
      <c r="BG6" s="52">
        <f t="shared" si="3"/>
        <v>531.53</v>
      </c>
      <c r="BH6" s="52">
        <f t="shared" si="3"/>
        <v>504.73</v>
      </c>
      <c r="BI6" s="52">
        <f t="shared" si="3"/>
        <v>450.91</v>
      </c>
      <c r="BJ6" s="52">
        <f t="shared" si="3"/>
        <v>444.01</v>
      </c>
      <c r="BK6" s="50" t="str">
        <f>IF(BK7="-","【-】","【"&amp;SUBSTITUTE(TEXT(BK7,"#,##0.00"),"-","△")&amp;"】")</f>
        <v>【238.21】</v>
      </c>
      <c r="BL6" s="52">
        <f t="shared" si="3"/>
        <v>120.39</v>
      </c>
      <c r="BM6" s="52">
        <f>BM7</f>
        <v>114.54</v>
      </c>
      <c r="BN6" s="52">
        <f>BN7</f>
        <v>94.85</v>
      </c>
      <c r="BO6" s="52">
        <f>BO7</f>
        <v>126.47</v>
      </c>
      <c r="BP6" s="52">
        <f t="shared" si="3"/>
        <v>97.21</v>
      </c>
      <c r="BQ6" s="52">
        <f t="shared" si="3"/>
        <v>93.58</v>
      </c>
      <c r="BR6" s="52">
        <f t="shared" si="3"/>
        <v>93.31</v>
      </c>
      <c r="BS6" s="52">
        <f t="shared" si="3"/>
        <v>92.2</v>
      </c>
      <c r="BT6" s="52">
        <f t="shared" si="3"/>
        <v>103.39</v>
      </c>
      <c r="BU6" s="52">
        <f t="shared" si="3"/>
        <v>96.49</v>
      </c>
      <c r="BV6" s="50" t="str">
        <f>IF(BV7="-","【-】","【"&amp;SUBSTITUTE(TEXT(BV7,"#,##0.00"),"-","△")&amp;"】")</f>
        <v>【113.30】</v>
      </c>
      <c r="BW6" s="52">
        <f t="shared" si="3"/>
        <v>37.619999999999997</v>
      </c>
      <c r="BX6" s="52">
        <f>BX7</f>
        <v>39.54</v>
      </c>
      <c r="BY6" s="52">
        <f>BY7</f>
        <v>47.71</v>
      </c>
      <c r="BZ6" s="52">
        <f>BZ7</f>
        <v>35.869999999999997</v>
      </c>
      <c r="CA6" s="52">
        <f t="shared" si="3"/>
        <v>46.71</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21.46</v>
      </c>
      <c r="CI6" s="52">
        <f>CI7</f>
        <v>21.61</v>
      </c>
      <c r="CJ6" s="52">
        <f>CJ7</f>
        <v>20.96</v>
      </c>
      <c r="CK6" s="52">
        <f>CK7</f>
        <v>26.31</v>
      </c>
      <c r="CL6" s="52">
        <f t="shared" si="5"/>
        <v>23.9</v>
      </c>
      <c r="CM6" s="52">
        <f t="shared" si="5"/>
        <v>43.12</v>
      </c>
      <c r="CN6" s="52">
        <f t="shared" si="5"/>
        <v>43.85</v>
      </c>
      <c r="CO6" s="52">
        <f t="shared" si="5"/>
        <v>44.05</v>
      </c>
      <c r="CP6" s="52">
        <f t="shared" si="5"/>
        <v>45.51</v>
      </c>
      <c r="CQ6" s="52">
        <f t="shared" si="5"/>
        <v>44.67</v>
      </c>
      <c r="CR6" s="50" t="str">
        <f>IF(CR7="-","【-】","【"&amp;SUBSTITUTE(TEXT(CR7,"#,##0.00"),"-","△")&amp;"】")</f>
        <v>【53.39】</v>
      </c>
      <c r="CS6" s="52">
        <f t="shared" ref="CS6:DB6" si="6">CS7</f>
        <v>49.4</v>
      </c>
      <c r="CT6" s="52">
        <f>CT7</f>
        <v>47.4</v>
      </c>
      <c r="CU6" s="52">
        <f>CU7</f>
        <v>43.4</v>
      </c>
      <c r="CV6" s="52">
        <f>CV7</f>
        <v>52.67</v>
      </c>
      <c r="CW6" s="52">
        <f t="shared" si="6"/>
        <v>52.67</v>
      </c>
      <c r="CX6" s="52">
        <f t="shared" si="6"/>
        <v>61.62</v>
      </c>
      <c r="CY6" s="52">
        <f t="shared" si="6"/>
        <v>61.64</v>
      </c>
      <c r="CZ6" s="52">
        <f t="shared" si="6"/>
        <v>61.85</v>
      </c>
      <c r="DA6" s="52">
        <f t="shared" si="6"/>
        <v>64.14</v>
      </c>
      <c r="DB6" s="52">
        <f t="shared" si="6"/>
        <v>63.89</v>
      </c>
      <c r="DC6" s="50" t="str">
        <f>IF(DC7="-","【-】","【"&amp;SUBSTITUTE(TEXT(DC7,"#,##0.00"),"-","△")&amp;"】")</f>
        <v>【76.89】</v>
      </c>
      <c r="DD6" s="52">
        <f t="shared" ref="DD6:DM6" si="7">DD7</f>
        <v>77.39</v>
      </c>
      <c r="DE6" s="52">
        <f>DE7</f>
        <v>78.19</v>
      </c>
      <c r="DF6" s="52">
        <f>DF7</f>
        <v>76.709999999999994</v>
      </c>
      <c r="DG6" s="52">
        <f>DG7</f>
        <v>77.78</v>
      </c>
      <c r="DH6" s="52">
        <f t="shared" si="7"/>
        <v>79</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18700</v>
      </c>
      <c r="L7" s="54" t="s">
        <v>95</v>
      </c>
      <c r="M7" s="55">
        <v>1</v>
      </c>
      <c r="N7" s="55">
        <v>4469</v>
      </c>
      <c r="O7" s="56" t="s">
        <v>96</v>
      </c>
      <c r="P7" s="56">
        <v>87</v>
      </c>
      <c r="Q7" s="55">
        <v>4</v>
      </c>
      <c r="R7" s="55">
        <v>9850</v>
      </c>
      <c r="S7" s="54" t="s">
        <v>97</v>
      </c>
      <c r="T7" s="57">
        <v>118.44</v>
      </c>
      <c r="U7" s="57">
        <v>113.54</v>
      </c>
      <c r="V7" s="57">
        <v>95.9</v>
      </c>
      <c r="W7" s="57">
        <v>128.22999999999999</v>
      </c>
      <c r="X7" s="57">
        <v>100.91</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507.52</v>
      </c>
      <c r="AQ7" s="57">
        <v>720.35</v>
      </c>
      <c r="AR7" s="57">
        <v>610.66</v>
      </c>
      <c r="AS7" s="57">
        <v>630.92999999999995</v>
      </c>
      <c r="AT7" s="57">
        <v>673.58</v>
      </c>
      <c r="AU7" s="57">
        <v>688.41</v>
      </c>
      <c r="AV7" s="57">
        <v>649.91999999999996</v>
      </c>
      <c r="AW7" s="57">
        <v>680.22</v>
      </c>
      <c r="AX7" s="57">
        <v>786.06</v>
      </c>
      <c r="AY7" s="57">
        <v>771.18</v>
      </c>
      <c r="AZ7" s="57">
        <v>436.32</v>
      </c>
      <c r="BA7" s="57">
        <v>158.68</v>
      </c>
      <c r="BB7" s="57">
        <v>138.62</v>
      </c>
      <c r="BC7" s="57">
        <v>121.35</v>
      </c>
      <c r="BD7" s="57">
        <v>106.26</v>
      </c>
      <c r="BE7" s="57">
        <v>79.28</v>
      </c>
      <c r="BF7" s="57">
        <v>505.25</v>
      </c>
      <c r="BG7" s="57">
        <v>531.53</v>
      </c>
      <c r="BH7" s="57">
        <v>504.73</v>
      </c>
      <c r="BI7" s="57">
        <v>450.91</v>
      </c>
      <c r="BJ7" s="57">
        <v>444.01</v>
      </c>
      <c r="BK7" s="57">
        <v>238.21</v>
      </c>
      <c r="BL7" s="57">
        <v>120.39</v>
      </c>
      <c r="BM7" s="57">
        <v>114.54</v>
      </c>
      <c r="BN7" s="57">
        <v>94.85</v>
      </c>
      <c r="BO7" s="57">
        <v>126.47</v>
      </c>
      <c r="BP7" s="57">
        <v>97.21</v>
      </c>
      <c r="BQ7" s="57">
        <v>93.58</v>
      </c>
      <c r="BR7" s="57">
        <v>93.31</v>
      </c>
      <c r="BS7" s="57">
        <v>92.2</v>
      </c>
      <c r="BT7" s="57">
        <v>103.39</v>
      </c>
      <c r="BU7" s="57">
        <v>96.49</v>
      </c>
      <c r="BV7" s="57">
        <v>113.3</v>
      </c>
      <c r="BW7" s="57">
        <v>37.619999999999997</v>
      </c>
      <c r="BX7" s="57">
        <v>39.54</v>
      </c>
      <c r="BY7" s="57">
        <v>47.71</v>
      </c>
      <c r="BZ7" s="57">
        <v>35.869999999999997</v>
      </c>
      <c r="CA7" s="57">
        <v>46.71</v>
      </c>
      <c r="CB7" s="57">
        <v>33.79</v>
      </c>
      <c r="CC7" s="57">
        <v>33.81</v>
      </c>
      <c r="CD7" s="57">
        <v>34.33</v>
      </c>
      <c r="CE7" s="57">
        <v>30.96</v>
      </c>
      <c r="CF7" s="57">
        <v>33.229999999999997</v>
      </c>
      <c r="CG7" s="57">
        <v>18.87</v>
      </c>
      <c r="CH7" s="57">
        <v>21.46</v>
      </c>
      <c r="CI7" s="57">
        <v>21.61</v>
      </c>
      <c r="CJ7" s="57">
        <v>20.96</v>
      </c>
      <c r="CK7" s="57">
        <v>26.31</v>
      </c>
      <c r="CL7" s="57">
        <v>23.9</v>
      </c>
      <c r="CM7" s="57">
        <v>43.12</v>
      </c>
      <c r="CN7" s="57">
        <v>43.85</v>
      </c>
      <c r="CO7" s="57">
        <v>44.05</v>
      </c>
      <c r="CP7" s="57">
        <v>45.51</v>
      </c>
      <c r="CQ7" s="57">
        <v>44.67</v>
      </c>
      <c r="CR7" s="57">
        <v>53.39</v>
      </c>
      <c r="CS7" s="57">
        <v>49.4</v>
      </c>
      <c r="CT7" s="57">
        <v>47.4</v>
      </c>
      <c r="CU7" s="57">
        <v>43.4</v>
      </c>
      <c r="CV7" s="57">
        <v>52.67</v>
      </c>
      <c r="CW7" s="57">
        <v>52.67</v>
      </c>
      <c r="CX7" s="57">
        <v>61.62</v>
      </c>
      <c r="CY7" s="57">
        <v>61.64</v>
      </c>
      <c r="CZ7" s="57">
        <v>61.85</v>
      </c>
      <c r="DA7" s="57">
        <v>64.14</v>
      </c>
      <c r="DB7" s="57">
        <v>63.89</v>
      </c>
      <c r="DC7" s="57">
        <v>76.89</v>
      </c>
      <c r="DD7" s="57">
        <v>77.39</v>
      </c>
      <c r="DE7" s="57">
        <v>78.19</v>
      </c>
      <c r="DF7" s="57">
        <v>76.709999999999994</v>
      </c>
      <c r="DG7" s="57">
        <v>77.78</v>
      </c>
      <c r="DH7" s="57">
        <v>79</v>
      </c>
      <c r="DI7" s="57">
        <v>51.15</v>
      </c>
      <c r="DJ7" s="57">
        <v>52.15</v>
      </c>
      <c r="DK7" s="57">
        <v>52.21</v>
      </c>
      <c r="DL7" s="57">
        <v>54.51</v>
      </c>
      <c r="DM7" s="57">
        <v>55.38</v>
      </c>
      <c r="DN7" s="57">
        <v>59.52</v>
      </c>
      <c r="DO7" s="57">
        <v>0</v>
      </c>
      <c r="DP7" s="57">
        <v>0</v>
      </c>
      <c r="DQ7" s="57">
        <v>0</v>
      </c>
      <c r="DR7" s="57">
        <v>0</v>
      </c>
      <c r="DS7" s="57">
        <v>0</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118.44</v>
      </c>
      <c r="V11" s="65">
        <f>IF(U6="-",NA(),U6)</f>
        <v>113.54</v>
      </c>
      <c r="W11" s="65">
        <f>IF(V6="-",NA(),V6)</f>
        <v>95.9</v>
      </c>
      <c r="X11" s="65">
        <f>IF(W6="-",NA(),W6)</f>
        <v>128.22999999999999</v>
      </c>
      <c r="Y11" s="65">
        <f>IF(X6="-",NA(),X6)</f>
        <v>100.91</v>
      </c>
      <c r="AE11" s="64" t="s">
        <v>23</v>
      </c>
      <c r="AF11" s="65">
        <f>IF(AE6="-",NA(),AE6)</f>
        <v>0</v>
      </c>
      <c r="AG11" s="65">
        <f>IF(AF6="-",NA(),AF6)</f>
        <v>0</v>
      </c>
      <c r="AH11" s="65">
        <f>IF(AG6="-",NA(),AG6)</f>
        <v>0</v>
      </c>
      <c r="AI11" s="65">
        <f>IF(AH6="-",NA(),AH6)</f>
        <v>0</v>
      </c>
      <c r="AJ11" s="65">
        <f>IF(AI6="-",NA(),AI6)</f>
        <v>0</v>
      </c>
      <c r="AP11" s="64" t="s">
        <v>23</v>
      </c>
      <c r="AQ11" s="65">
        <f>IF(AP6="-",NA(),AP6)</f>
        <v>507.52</v>
      </c>
      <c r="AR11" s="65">
        <f>IF(AQ6="-",NA(),AQ6)</f>
        <v>720.35</v>
      </c>
      <c r="AS11" s="65">
        <f>IF(AR6="-",NA(),AR6)</f>
        <v>610.66</v>
      </c>
      <c r="AT11" s="65">
        <f>IF(AS6="-",NA(),AS6)</f>
        <v>630.92999999999995</v>
      </c>
      <c r="AU11" s="65">
        <f>IF(AT6="-",NA(),AT6)</f>
        <v>673.58</v>
      </c>
      <c r="BA11" s="64" t="s">
        <v>23</v>
      </c>
      <c r="BB11" s="65">
        <f>IF(BA6="-",NA(),BA6)</f>
        <v>158.68</v>
      </c>
      <c r="BC11" s="65">
        <f>IF(BB6="-",NA(),BB6)</f>
        <v>138.62</v>
      </c>
      <c r="BD11" s="65">
        <f>IF(BC6="-",NA(),BC6)</f>
        <v>121.35</v>
      </c>
      <c r="BE11" s="65">
        <f>IF(BD6="-",NA(),BD6)</f>
        <v>106.26</v>
      </c>
      <c r="BF11" s="65">
        <f>IF(BE6="-",NA(),BE6)</f>
        <v>79.28</v>
      </c>
      <c r="BL11" s="64" t="s">
        <v>23</v>
      </c>
      <c r="BM11" s="65">
        <f>IF(BL6="-",NA(),BL6)</f>
        <v>120.39</v>
      </c>
      <c r="BN11" s="65">
        <f>IF(BM6="-",NA(),BM6)</f>
        <v>114.54</v>
      </c>
      <c r="BO11" s="65">
        <f>IF(BN6="-",NA(),BN6)</f>
        <v>94.85</v>
      </c>
      <c r="BP11" s="65">
        <f>IF(BO6="-",NA(),BO6)</f>
        <v>126.47</v>
      </c>
      <c r="BQ11" s="65">
        <f>IF(BP6="-",NA(),BP6)</f>
        <v>97.21</v>
      </c>
      <c r="BW11" s="64" t="s">
        <v>23</v>
      </c>
      <c r="BX11" s="65">
        <f>IF(BW6="-",NA(),BW6)</f>
        <v>37.619999999999997</v>
      </c>
      <c r="BY11" s="65">
        <f>IF(BX6="-",NA(),BX6)</f>
        <v>39.54</v>
      </c>
      <c r="BZ11" s="65">
        <f>IF(BY6="-",NA(),BY6)</f>
        <v>47.71</v>
      </c>
      <c r="CA11" s="65">
        <f>IF(BZ6="-",NA(),BZ6)</f>
        <v>35.869999999999997</v>
      </c>
      <c r="CB11" s="65">
        <f>IF(CA6="-",NA(),CA6)</f>
        <v>46.71</v>
      </c>
      <c r="CH11" s="64" t="s">
        <v>23</v>
      </c>
      <c r="CI11" s="65">
        <f>IF(CH6="-",NA(),CH6)</f>
        <v>21.46</v>
      </c>
      <c r="CJ11" s="65">
        <f>IF(CI6="-",NA(),CI6)</f>
        <v>21.61</v>
      </c>
      <c r="CK11" s="65">
        <f>IF(CJ6="-",NA(),CJ6)</f>
        <v>20.96</v>
      </c>
      <c r="CL11" s="65">
        <f>IF(CK6="-",NA(),CK6)</f>
        <v>26.31</v>
      </c>
      <c r="CM11" s="65">
        <f>IF(CL6="-",NA(),CL6)</f>
        <v>23.9</v>
      </c>
      <c r="CS11" s="64" t="s">
        <v>23</v>
      </c>
      <c r="CT11" s="65">
        <f>IF(CS6="-",NA(),CS6)</f>
        <v>49.4</v>
      </c>
      <c r="CU11" s="65">
        <f>IF(CT6="-",NA(),CT6)</f>
        <v>47.4</v>
      </c>
      <c r="CV11" s="65">
        <f>IF(CU6="-",NA(),CU6)</f>
        <v>43.4</v>
      </c>
      <c r="CW11" s="65">
        <f>IF(CV6="-",NA(),CV6)</f>
        <v>52.67</v>
      </c>
      <c r="CX11" s="65">
        <f>IF(CW6="-",NA(),CW6)</f>
        <v>52.67</v>
      </c>
      <c r="DD11" s="64" t="s">
        <v>23</v>
      </c>
      <c r="DE11" s="65">
        <f>IF(DD6="-",NA(),DD6)</f>
        <v>77.39</v>
      </c>
      <c r="DF11" s="65">
        <f>IF(DE6="-",NA(),DE6)</f>
        <v>78.19</v>
      </c>
      <c r="DG11" s="65">
        <f>IF(DF6="-",NA(),DF6)</f>
        <v>76.709999999999994</v>
      </c>
      <c r="DH11" s="65">
        <f>IF(DG6="-",NA(),DG6)</f>
        <v>77.78</v>
      </c>
      <c r="DI11" s="65">
        <f>IF(DH6="-",NA(),DH6)</f>
        <v>79</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gasu18</cp:lastModifiedBy>
  <cp:lastPrinted>2022-01-20T06:35:15Z</cp:lastPrinted>
  <dcterms:created xsi:type="dcterms:W3CDTF">2021-12-03T08:59:07Z</dcterms:created>
  <dcterms:modified xsi:type="dcterms:W3CDTF">2022-01-21T06:43:57Z</dcterms:modified>
  <cp:category/>
</cp:coreProperties>
</file>