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unsyo-sv2\601ガス水道局\01業務課庶務係\23決算の作成\【毎年】経営比較分析表\R03年度作成（R02決算値）\06小千谷市\"/>
    </mc:Choice>
  </mc:AlternateContent>
  <workbookProtection workbookAlgorithmName="SHA-512" workbookHashValue="wVARc5T4tX08Sj3qyz8zrJulylLma3frTpYvhuXbLSwUroc0yfZwCytFNjBY7OV02sw4gymk5enbW38UwyaDoQ==" workbookSaltValue="0j93wwH0AOWS0uQAwAFH1Q=="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0" i="5" l="1"/>
  <c r="DG10" i="5"/>
  <c r="CM10" i="5"/>
  <c r="CI10" i="5"/>
  <c r="BY10" i="5"/>
  <c r="BO10" i="5"/>
  <c r="AU10" i="5"/>
  <c r="AQ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BE10" i="5"/>
  <c r="CW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<sst xmlns="http://schemas.openxmlformats.org/spreadsheetml/2006/main" count="262" uniqueCount="106">
  <si>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</si>
  <si>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</si>
  <si>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</si>
  <si>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</si>
  <si>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</si>
  <si>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</si>
  <si>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</si>
  <si>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</si>
  <si>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</si>
  <si>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</si>
  <si>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</si>
  <si>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</si>
  <si>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</si>
  <si>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</si>
  <si>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</si>
  <si>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</si>
  <si>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</si>
  <si>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</si>
  <si>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</si>
  <si>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</si>
  <si>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</si>
  <si>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</si>
  <si>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</si>
  <si>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</si>
  <si>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</si>
  <si>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</si>
  <si>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</si>
  <si>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</si>
  <si>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</si>
  <si>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</si>
  <si>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</si>
  <si>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</si>
  <si>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</si>
  <si>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</si>
  <si>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</si>
  <si>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</si>
  <si>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</si>
  <si>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</si>
  <si>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</si>
  <si>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</si>
  <si>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</si>
  <si>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</si>
  <si>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</si>
  <si>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</si>
  <si>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</si>
  <si>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</si>
  <si>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</si>
  <si>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</si>
  <si>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</si>
  <si>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</si>
  <si>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</si>
  <si>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</si>
  <si>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</si>
  <si>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</si>
  <si>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</si>
  <si>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</si>
  <si>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</si>
  <si>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</si>
  <si>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</si>
  <si>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</si>
  <si>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</si>
  <si>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</si>
  <si>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</si>
  <si>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</si>
  <si>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</si>
  <si>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</si>
  <si>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</si>
  <si>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</si>
  <si>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</si>
  <si>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</si>
  <si>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</si>
  <si>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</si>
  <si>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</si>
  <si>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</si>
  <si>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</si>
  <si>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</si>
  <si>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</si>
  <si>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</si>
  <si>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</si>
  <si>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</si>
  <si>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</si>
  <si>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</si>
  <si>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</si>
  <si>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</si>
  <si>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</si>
  <si>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</si>
  <si>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</si>
  <si>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152081</t>
  </si>
  <si>
    <t>46</t>
  </si>
  <si>
    <t>02</t>
  </si>
  <si>
    <t>0</t>
  </si>
  <si>
    <t>000</t>
  </si>
  <si>
    <t>新潟県　小千谷市</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</si>
  <si>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</si>
  <si>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</si>
  <si>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</si>
  <si>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</si>
  <si>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</si>
  <si>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</si>
  <si>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</si>
  <si>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</si>
  <si>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</si>
  <si>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</si>
  <si>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①有形固定資産減価償却率は、S59年度の給水開始から30年以上が経過し、全国や類似団体の平均値と比較しても高い数値となっている。
②管路経年化率は、法定耐用年数を経過した管路がまだ存在しないため、０％となっている。
③管路更新率については、上記②の理由により管路の更新に着手していないため、０％となっている。</t>
    <rPh sb="1" eb="7">
      <t>ユウケイコテイシサン</t>
    </rPh>
    <rPh sb="7" eb="12">
      <t>ゲンカショウキャクリツ</t>
    </rPh>
    <rPh sb="17" eb="19">
      <t>ネンド</t>
    </rPh>
    <rPh sb="20" eb="22">
      <t>キュウスイ</t>
    </rPh>
    <rPh sb="22" eb="24">
      <t>カイシ</t>
    </rPh>
    <rPh sb="28" eb="29">
      <t>ネン</t>
    </rPh>
    <rPh sb="29" eb="31">
      <t>イジョウ</t>
    </rPh>
    <rPh sb="32" eb="34">
      <t>ケイカ</t>
    </rPh>
    <rPh sb="36" eb="38">
      <t>ゼンコク</t>
    </rPh>
    <rPh sb="39" eb="43">
      <t>ルイジダンタイ</t>
    </rPh>
    <rPh sb="44" eb="47">
      <t>ヘイキンチ</t>
    </rPh>
    <rPh sb="48" eb="50">
      <t>ヒカク</t>
    </rPh>
    <rPh sb="53" eb="54">
      <t>タカ</t>
    </rPh>
    <rPh sb="55" eb="57">
      <t>スウチ</t>
    </rPh>
    <rPh sb="66" eb="72">
      <t>カンロケイネンカリツ</t>
    </rPh>
    <rPh sb="74" eb="80">
      <t>ホウテイタイヨウネンスウ</t>
    </rPh>
    <rPh sb="81" eb="83">
      <t>ケイカ</t>
    </rPh>
    <rPh sb="85" eb="87">
      <t>カンロ</t>
    </rPh>
    <rPh sb="90" eb="92">
      <t>ソンザイ</t>
    </rPh>
    <rPh sb="109" eb="114">
      <t>カンロコウシンリツ</t>
    </rPh>
    <rPh sb="120" eb="122">
      <t>ジョウキ</t>
    </rPh>
    <rPh sb="124" eb="126">
      <t>リユウ</t>
    </rPh>
    <rPh sb="129" eb="131">
      <t>カンロ</t>
    </rPh>
    <rPh sb="132" eb="134">
      <t>コウシン</t>
    </rPh>
    <rPh sb="135" eb="137">
      <t>チャクシュネンカンソウユウシュウスイリョウヒケイジョウヒヨウゾウカキュウスイゲンカネンドスイジュンモドゼンネンドシセツヨジョウノウリョクイチブカツヨウスイドウジギョウキョウドウリヨウカイシキョウドウリヨウマエシセツリヨウリツジョウショウゼンネンドケイヤクリツカルイジダンタイヘイキンチシタマワ</t>
    </rPh>
    <phoneticPr fontId="5"/>
  </si>
  <si>
    <t>　R元年度より水道事業との施設の共同利用を開始し経営の効率化を図ったが、R2年度においては原水及び浄水設備の保存工事等による営業費用の増加により、経常収支比率や料金回収率等は低下した。
　また、大口需要家の水需要は減少傾向のままであり、施設利用率及び契約率は低水準のままである。今後、大口需要家の動向に注視する必要もある。
　給水開始から30年以上が経過し施設や設備の更新時期を迎えつつあるが、施設規模の見直しの検討も含め、安定的な事業運営に努めていく。</t>
    <rPh sb="2" eb="5">
      <t>ガンネンド</t>
    </rPh>
    <rPh sb="21" eb="23">
      <t>カイシ</t>
    </rPh>
    <rPh sb="73" eb="79">
      <t>ケイジョウシュウシヒリツ</t>
    </rPh>
    <rPh sb="80" eb="85">
      <t>リョウキンカイシュウリツ</t>
    </rPh>
    <rPh sb="85" eb="86">
      <t>トウ</t>
    </rPh>
    <rPh sb="87" eb="89">
      <t>テイカ</t>
    </rPh>
    <rPh sb="97" eb="102">
      <t>オオグチジュヨウカ</t>
    </rPh>
    <rPh sb="103" eb="106">
      <t>ミズジュヨウ</t>
    </rPh>
    <rPh sb="107" eb="111">
      <t>ゲンショウケイコウ</t>
    </rPh>
    <rPh sb="118" eb="124">
      <t>シセツリヨウリツオヨ</t>
    </rPh>
    <rPh sb="125" eb="128">
      <t>ケイヤクリツ</t>
    </rPh>
    <rPh sb="129" eb="132">
      <t>テイスイジュン</t>
    </rPh>
    <rPh sb="139" eb="141">
      <t>コンゴ</t>
    </rPh>
    <rPh sb="142" eb="147">
      <t>オオグチジュヨウカ</t>
    </rPh>
    <rPh sb="148" eb="150">
      <t>ドウコウ</t>
    </rPh>
    <rPh sb="151" eb="153">
      <t>チュウシ</t>
    </rPh>
    <rPh sb="155" eb="157">
      <t>ヒツヨウ</t>
    </rPh>
    <rPh sb="163" eb="165">
      <t>キュウスイ</t>
    </rPh>
    <rPh sb="165" eb="167">
      <t>カイシ</t>
    </rPh>
    <rPh sb="171" eb="174">
      <t>ネンイジョウ</t>
    </rPh>
    <rPh sb="175" eb="177">
      <t>ケイカ</t>
    </rPh>
    <rPh sb="178" eb="180">
      <t>シセツ</t>
    </rPh>
    <rPh sb="181" eb="183">
      <t>セツビ</t>
    </rPh>
    <rPh sb="184" eb="188">
      <t>コウシンジキ</t>
    </rPh>
    <rPh sb="189" eb="190">
      <t>ムカ</t>
    </rPh>
    <rPh sb="197" eb="201">
      <t>シセツキボ</t>
    </rPh>
    <rPh sb="202" eb="204">
      <t>ミナオ</t>
    </rPh>
    <rPh sb="206" eb="208">
      <t>ケントウ</t>
    </rPh>
    <rPh sb="209" eb="210">
      <t>フク</t>
    </rPh>
    <rPh sb="212" eb="215">
      <t>アンテイテキ</t>
    </rPh>
    <rPh sb="216" eb="220">
      <t>ジギョウウンエイ</t>
    </rPh>
    <rPh sb="221" eb="222">
      <t>ツト</t>
    </rPh>
    <phoneticPr fontId="5"/>
  </si>
  <si>
    <t>①経常収支比率は、原水及び浄水設備の修繕工事等による営業費用の増額により前年より低下したが、わずかながら100％を上回った。
②H30年度に赤字に転落したものの、それ以外は黒字経営を続けているため、累積欠損金はない。
③前年より流動比率は上昇し、類似団体平均値に近づいてきている。
④H10年度以降企業債の借入を行っておらず、企業債残高の減少に伴い比率は低下している。
⑤給水原価が前年より上昇したことに伴い料金回収率は下降し、類似団体平均値と同水準となった。
⑥①で述べた理由により経常費用が増加したため、給水原価はH30年度の水準に戻った。
⑦R元年度より施設の余剰能力の一部を活用し、水道事業との共同利用を開始したことで当該年度の施設利用率は上昇したが、R2年度は使用水量の減少により低下した。
⑧前年度と同じ契約率だが、変わらず全国や類似団体の平均値を下回っている。</t>
    <rPh sb="9" eb="12">
      <t>ゲンスイオヨ</t>
    </rPh>
    <rPh sb="13" eb="17">
      <t>ジョウスイセツビ</t>
    </rPh>
    <rPh sb="18" eb="20">
      <t>シュウゼン</t>
    </rPh>
    <rPh sb="20" eb="22">
      <t>コウジ</t>
    </rPh>
    <rPh sb="22" eb="23">
      <t>トウ</t>
    </rPh>
    <rPh sb="26" eb="30">
      <t>エイギョウヒヨウ</t>
    </rPh>
    <rPh sb="31" eb="33">
      <t>ゾウガク</t>
    </rPh>
    <rPh sb="36" eb="38">
      <t>ゼンネン</t>
    </rPh>
    <rPh sb="40" eb="42">
      <t>テイカ</t>
    </rPh>
    <rPh sb="67" eb="69">
      <t>ネンド</t>
    </rPh>
    <rPh sb="70" eb="72">
      <t>アカジ</t>
    </rPh>
    <rPh sb="73" eb="75">
      <t>テンラク</t>
    </rPh>
    <rPh sb="83" eb="85">
      <t>イガイ</t>
    </rPh>
    <rPh sb="86" eb="90">
      <t>クロジケイエイ</t>
    </rPh>
    <rPh sb="91" eb="92">
      <t>ツヅ</t>
    </rPh>
    <rPh sb="99" eb="104">
      <t>ルイセキケッソンキン</t>
    </rPh>
    <rPh sb="110" eb="112">
      <t>ゼンネン</t>
    </rPh>
    <rPh sb="114" eb="123">
      <t>リュウドウヒリツ</t>
    </rPh>
    <rPh sb="123" eb="127">
      <t>ルイジダンタイ</t>
    </rPh>
    <rPh sb="127" eb="130">
      <t>ヘイキンチ</t>
    </rPh>
    <rPh sb="131" eb="132">
      <t>チカ</t>
    </rPh>
    <rPh sb="145" eb="149">
      <t>ネンドイコウ</t>
    </rPh>
    <rPh sb="149" eb="152">
      <t>キギョウサイ</t>
    </rPh>
    <rPh sb="153" eb="155">
      <t>カリイレ</t>
    </rPh>
    <rPh sb="156" eb="157">
      <t>オコナ</t>
    </rPh>
    <rPh sb="163" eb="168">
      <t>キギョウサイザンダカ</t>
    </rPh>
    <rPh sb="169" eb="171">
      <t>ゲンショウ</t>
    </rPh>
    <rPh sb="172" eb="173">
      <t>トモナ</t>
    </rPh>
    <rPh sb="174" eb="176">
      <t>ヒリツ</t>
    </rPh>
    <rPh sb="177" eb="179">
      <t>テイカ</t>
    </rPh>
    <rPh sb="186" eb="190">
      <t>キュウスイゲンカ</t>
    </rPh>
    <rPh sb="191" eb="193">
      <t>ゼンネン</t>
    </rPh>
    <rPh sb="204" eb="209">
      <t>リョウキンカイシュウリツ</t>
    </rPh>
    <rPh sb="210" eb="212">
      <t>カコウ</t>
    </rPh>
    <rPh sb="214" eb="221">
      <t>ルイジダンタイヘイキンチ</t>
    </rPh>
    <rPh sb="222" eb="225">
      <t>ドウスイジュン</t>
    </rPh>
    <rPh sb="234" eb="235">
      <t>ノ</t>
    </rPh>
    <rPh sb="237" eb="239">
      <t>リユウ</t>
    </rPh>
    <rPh sb="242" eb="246">
      <t>ケイジョウヒヨウ</t>
    </rPh>
    <rPh sb="247" eb="249">
      <t>ゾウカ</t>
    </rPh>
    <rPh sb="254" eb="258">
      <t>キュウスイゲンカ</t>
    </rPh>
    <rPh sb="262" eb="264">
      <t>ネンド</t>
    </rPh>
    <rPh sb="265" eb="267">
      <t>スイジュン</t>
    </rPh>
    <rPh sb="268" eb="269">
      <t>モド</t>
    </rPh>
    <rPh sb="280" eb="282">
      <t>シセツ</t>
    </rPh>
    <rPh sb="283" eb="285">
      <t>ヨジョウ</t>
    </rPh>
    <rPh sb="285" eb="287">
      <t>ノウリョク</t>
    </rPh>
    <rPh sb="288" eb="290">
      <t>イチブ</t>
    </rPh>
    <rPh sb="291" eb="293">
      <t>カツヨウ</t>
    </rPh>
    <rPh sb="295" eb="299">
      <t>スイドウジギョウ</t>
    </rPh>
    <rPh sb="301" eb="305">
      <t>キョウドウリヨウ</t>
    </rPh>
    <rPh sb="306" eb="308">
      <t>カイシ</t>
    </rPh>
    <rPh sb="318" eb="323">
      <t>シセツリヨウリツ</t>
    </rPh>
    <rPh sb="324" eb="326">
      <t>ジョウショウ</t>
    </rPh>
    <rPh sb="332" eb="334">
      <t>ネンド</t>
    </rPh>
    <rPh sb="335" eb="339">
      <t>シヨウスイリョウ</t>
    </rPh>
    <rPh sb="340" eb="342">
      <t>ゲンショウ</t>
    </rPh>
    <rPh sb="345" eb="347">
      <t>テイカ</t>
    </rPh>
    <rPh sb="352" eb="355">
      <t>ゼンネンド</t>
    </rPh>
    <rPh sb="358" eb="361">
      <t>ケイヤクリツ</t>
    </rPh>
    <rPh sb="364" eb="365">
      <t>カ</t>
    </rPh>
    <rPh sb="368" eb="370">
      <t>ゼンコク</t>
    </rPh>
    <rPh sb="371" eb="375">
      <t>ルイジダンタイ</t>
    </rPh>
    <rPh sb="376" eb="379">
      <t>ヘイキンチ</t>
    </rPh>
    <rPh sb="380" eb="382">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</si>
</sst>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77.39</c:v>
                </c:pt>
                <c:pt idx="1">
                  <c:v>78.19</c:v>
                </c:pt>
                <c:pt idx="2">
                  <c:v>76.709999999999994</c:v>
                </c:pt>
                <c:pt idx="3">
                  <c:v>77.78</c:v>
                </c:pt>
                <c:pt idx="4">
                  <c:v>79</c:v>
                </c:pt>
              </c:numCache>
            </c:numRef>
          </c:val>
          <c:extLst>
            <c:ext xmlns:c16="http://schemas.microsoft.com/office/drawing/2014/chart" uri="{C3380CC4-5D6E-409C-BE32-E72D297353CC}">
              <c16:uniqueId val="{00000000-A23A-4AFB-86F0-2223A1FF76E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51.15</c:v>
                </c:pt>
                <c:pt idx="1">
                  <c:v>52.15</c:v>
                </c:pt>
                <c:pt idx="2">
                  <c:v>52.21</c:v>
                </c:pt>
                <c:pt idx="3">
                  <c:v>54.51</c:v>
                </c:pt>
                <c:pt idx="4">
                  <c:v>55.38</c:v>
                </c:pt>
              </c:numCache>
            </c:numRef>
          </c:val>
          <c:smooth val="0"/>
          <c:extLst>
            <c:ext xmlns:c16="http://schemas.microsoft.com/office/drawing/2014/chart" uri="{C3380CC4-5D6E-409C-BE32-E72D297353CC}">
              <c16:uniqueId val="{00000001-A23A-4AFB-86F0-2223A1FF76E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76-45D0-94D3-2DC0E0A80C5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83.56</c:v>
                </c:pt>
                <c:pt idx="1">
                  <c:v>82.78</c:v>
                </c:pt>
                <c:pt idx="2">
                  <c:v>79.27</c:v>
                </c:pt>
                <c:pt idx="3">
                  <c:v>75.56</c:v>
                </c:pt>
                <c:pt idx="4">
                  <c:v>68.38</c:v>
                </c:pt>
              </c:numCache>
            </c:numRef>
          </c:val>
          <c:smooth val="0"/>
          <c:extLst>
            <c:ext xmlns:c16="http://schemas.microsoft.com/office/drawing/2014/chart" uri="{C3380CC4-5D6E-409C-BE32-E72D297353CC}">
              <c16:uniqueId val="{00000001-EC76-45D0-94D3-2DC0E0A80C5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118.44</c:v>
                </c:pt>
                <c:pt idx="1">
                  <c:v>113.54</c:v>
                </c:pt>
                <c:pt idx="2">
                  <c:v>95.9</c:v>
                </c:pt>
                <c:pt idx="3">
                  <c:v>128.22999999999999</c:v>
                </c:pt>
                <c:pt idx="4">
                  <c:v>100.91</c:v>
                </c:pt>
              </c:numCache>
            </c:numRef>
          </c:val>
          <c:extLst>
            <c:ext xmlns:c16="http://schemas.microsoft.com/office/drawing/2014/chart" uri="{C3380CC4-5D6E-409C-BE32-E72D297353CC}">
              <c16:uniqueId val="{00000000-465B-4F30-8B8C-3F118D4848B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109.99</c:v>
                </c:pt>
                <c:pt idx="1">
                  <c:v>109.1</c:v>
                </c:pt>
                <c:pt idx="2">
                  <c:v>108.18</c:v>
                </c:pt>
                <c:pt idx="3">
                  <c:v>114.99</c:v>
                </c:pt>
                <c:pt idx="4">
                  <c:v>110.04</c:v>
                </c:pt>
              </c:numCache>
            </c:numRef>
          </c:val>
          <c:smooth val="0"/>
          <c:extLst>
            <c:ext xmlns:c16="http://schemas.microsoft.com/office/drawing/2014/chart" uri="{C3380CC4-5D6E-409C-BE32-E72D297353CC}">
              <c16:uniqueId val="{00000001-465B-4F30-8B8C-3F118D4848B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77-42B6-B9D1-A441EB71D95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20.8</c:v>
                </c:pt>
                <c:pt idx="1">
                  <c:v>29.43</c:v>
                </c:pt>
                <c:pt idx="2">
                  <c:v>32.03</c:v>
                </c:pt>
                <c:pt idx="3">
                  <c:v>36.58</c:v>
                </c:pt>
                <c:pt idx="4">
                  <c:v>40.880000000000003</c:v>
                </c:pt>
              </c:numCache>
            </c:numRef>
          </c:val>
          <c:smooth val="0"/>
          <c:extLst>
            <c:ext xmlns:c16="http://schemas.microsoft.com/office/drawing/2014/chart" uri="{C3380CC4-5D6E-409C-BE32-E72D297353CC}">
              <c16:uniqueId val="{00000001-F577-42B6-B9D1-A441EB71D95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CC-48AA-933F-269A1BAEE80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0.11</c:v>
                </c:pt>
                <c:pt idx="1">
                  <c:v>0.11</c:v>
                </c:pt>
                <c:pt idx="2">
                  <c:v>0.11</c:v>
                </c:pt>
                <c:pt idx="3">
                  <c:v>0.36</c:v>
                </c:pt>
                <c:pt idx="4">
                  <c:v>0.12</c:v>
                </c:pt>
              </c:numCache>
            </c:numRef>
          </c:val>
          <c:smooth val="0"/>
          <c:extLst>
            <c:ext xmlns:c16="http://schemas.microsoft.com/office/drawing/2014/chart" uri="{C3380CC4-5D6E-409C-BE32-E72D297353CC}">
              <c16:uniqueId val="{00000001-89CC-48AA-933F-269A1BAEE80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507.52</c:v>
                </c:pt>
                <c:pt idx="1">
                  <c:v>720.35</c:v>
                </c:pt>
                <c:pt idx="2">
                  <c:v>610.66</c:v>
                </c:pt>
                <c:pt idx="3">
                  <c:v>630.92999999999995</c:v>
                </c:pt>
                <c:pt idx="4">
                  <c:v>673.58</c:v>
                </c:pt>
              </c:numCache>
            </c:numRef>
          </c:val>
          <c:extLst>
            <c:ext xmlns:c16="http://schemas.microsoft.com/office/drawing/2014/chart" uri="{C3380CC4-5D6E-409C-BE32-E72D297353CC}">
              <c16:uniqueId val="{00000000-44A5-4A29-B9CA-F281D07BD5C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688.41</c:v>
                </c:pt>
                <c:pt idx="1">
                  <c:v>649.91999999999996</c:v>
                </c:pt>
                <c:pt idx="2">
                  <c:v>680.22</c:v>
                </c:pt>
                <c:pt idx="3">
                  <c:v>786.06</c:v>
                </c:pt>
                <c:pt idx="4">
                  <c:v>771.18</c:v>
                </c:pt>
              </c:numCache>
            </c:numRef>
          </c:val>
          <c:smooth val="0"/>
          <c:extLst>
            <c:ext xmlns:c16="http://schemas.microsoft.com/office/drawing/2014/chart" uri="{C3380CC4-5D6E-409C-BE32-E72D297353CC}">
              <c16:uniqueId val="{00000001-44A5-4A29-B9CA-F281D07BD5C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158.68</c:v>
                </c:pt>
                <c:pt idx="1">
                  <c:v>138.62</c:v>
                </c:pt>
                <c:pt idx="2">
                  <c:v>121.35</c:v>
                </c:pt>
                <c:pt idx="3">
                  <c:v>106.26</c:v>
                </c:pt>
                <c:pt idx="4">
                  <c:v>79.28</c:v>
                </c:pt>
              </c:numCache>
            </c:numRef>
          </c:val>
          <c:extLst>
            <c:ext xmlns:c16="http://schemas.microsoft.com/office/drawing/2014/chart" uri="{C3380CC4-5D6E-409C-BE32-E72D297353CC}">
              <c16:uniqueId val="{00000000-8F3C-4BEB-93F4-9CB6BB8D71B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505.25</c:v>
                </c:pt>
                <c:pt idx="1">
                  <c:v>531.53</c:v>
                </c:pt>
                <c:pt idx="2">
                  <c:v>504.73</c:v>
                </c:pt>
                <c:pt idx="3">
                  <c:v>450.91</c:v>
                </c:pt>
                <c:pt idx="4">
                  <c:v>444.01</c:v>
                </c:pt>
              </c:numCache>
            </c:numRef>
          </c:val>
          <c:smooth val="0"/>
          <c:extLst>
            <c:ext xmlns:c16="http://schemas.microsoft.com/office/drawing/2014/chart" uri="{C3380CC4-5D6E-409C-BE32-E72D297353CC}">
              <c16:uniqueId val="{00000001-8F3C-4BEB-93F4-9CB6BB8D71B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120.39</c:v>
                </c:pt>
                <c:pt idx="1">
                  <c:v>114.54</c:v>
                </c:pt>
                <c:pt idx="2">
                  <c:v>94.85</c:v>
                </c:pt>
                <c:pt idx="3">
                  <c:v>126.47</c:v>
                </c:pt>
                <c:pt idx="4">
                  <c:v>97.21</c:v>
                </c:pt>
              </c:numCache>
            </c:numRef>
          </c:val>
          <c:extLst>
            <c:ext xmlns:c16="http://schemas.microsoft.com/office/drawing/2014/chart" uri="{C3380CC4-5D6E-409C-BE32-E72D297353CC}">
              <c16:uniqueId val="{00000000-FDBD-4AAA-80B3-E789ED09CA5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93.58</c:v>
                </c:pt>
                <c:pt idx="1">
                  <c:v>93.31</c:v>
                </c:pt>
                <c:pt idx="2">
                  <c:v>92.2</c:v>
                </c:pt>
                <c:pt idx="3">
                  <c:v>103.39</c:v>
                </c:pt>
                <c:pt idx="4">
                  <c:v>96.49</c:v>
                </c:pt>
              </c:numCache>
            </c:numRef>
          </c:val>
          <c:smooth val="0"/>
          <c:extLst>
            <c:ext xmlns:c16="http://schemas.microsoft.com/office/drawing/2014/chart" uri="{C3380CC4-5D6E-409C-BE32-E72D297353CC}">
              <c16:uniqueId val="{00000001-FDBD-4AAA-80B3-E789ED09CA5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37.619999999999997</c:v>
                </c:pt>
                <c:pt idx="1">
                  <c:v>39.54</c:v>
                </c:pt>
                <c:pt idx="2">
                  <c:v>47.71</c:v>
                </c:pt>
                <c:pt idx="3">
                  <c:v>35.869999999999997</c:v>
                </c:pt>
                <c:pt idx="4">
                  <c:v>46.71</c:v>
                </c:pt>
              </c:numCache>
            </c:numRef>
          </c:val>
          <c:extLst>
            <c:ext xmlns:c16="http://schemas.microsoft.com/office/drawing/2014/chart" uri="{C3380CC4-5D6E-409C-BE32-E72D297353CC}">
              <c16:uniqueId val="{00000000-3721-49B7-B62D-1B6B736AC1C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33.79</c:v>
                </c:pt>
                <c:pt idx="1">
                  <c:v>33.81</c:v>
                </c:pt>
                <c:pt idx="2">
                  <c:v>34.33</c:v>
                </c:pt>
                <c:pt idx="3">
                  <c:v>30.96</c:v>
                </c:pt>
                <c:pt idx="4">
                  <c:v>33.229999999999997</c:v>
                </c:pt>
              </c:numCache>
            </c:numRef>
          </c:val>
          <c:smooth val="0"/>
          <c:extLst>
            <c:ext xmlns:c16="http://schemas.microsoft.com/office/drawing/2014/chart" uri="{C3380CC4-5D6E-409C-BE32-E72D297353CC}">
              <c16:uniqueId val="{00000001-3721-49B7-B62D-1B6B736AC1C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21.46</c:v>
                </c:pt>
                <c:pt idx="1">
                  <c:v>21.61</c:v>
                </c:pt>
                <c:pt idx="2">
                  <c:v>20.96</c:v>
                </c:pt>
                <c:pt idx="3">
                  <c:v>26.31</c:v>
                </c:pt>
                <c:pt idx="4">
                  <c:v>23.9</c:v>
                </c:pt>
              </c:numCache>
            </c:numRef>
          </c:val>
          <c:extLst>
            <c:ext xmlns:c16="http://schemas.microsoft.com/office/drawing/2014/chart" uri="{C3380CC4-5D6E-409C-BE32-E72D297353CC}">
              <c16:uniqueId val="{00000000-3B6F-436D-8C43-B785F00748B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43.12</c:v>
                </c:pt>
                <c:pt idx="1">
                  <c:v>43.85</c:v>
                </c:pt>
                <c:pt idx="2">
                  <c:v>44.05</c:v>
                </c:pt>
                <c:pt idx="3">
                  <c:v>45.51</c:v>
                </c:pt>
                <c:pt idx="4">
                  <c:v>44.67</c:v>
                </c:pt>
              </c:numCache>
            </c:numRef>
          </c:val>
          <c:smooth val="0"/>
          <c:extLst>
            <c:ext xmlns:c16="http://schemas.microsoft.com/office/drawing/2014/chart" uri="{C3380CC4-5D6E-409C-BE32-E72D297353CC}">
              <c16:uniqueId val="{00000001-3B6F-436D-8C43-B785F00748B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49.4</c:v>
                </c:pt>
                <c:pt idx="1">
                  <c:v>47.4</c:v>
                </c:pt>
                <c:pt idx="2">
                  <c:v>43.4</c:v>
                </c:pt>
                <c:pt idx="3">
                  <c:v>52.67</c:v>
                </c:pt>
                <c:pt idx="4">
                  <c:v>52.67</c:v>
                </c:pt>
              </c:numCache>
            </c:numRef>
          </c:val>
          <c:extLst>
            <c:ext xmlns:c16="http://schemas.microsoft.com/office/drawing/2014/chart" uri="{C3380CC4-5D6E-409C-BE32-E72D297353CC}">
              <c16:uniqueId val="{00000000-FD56-4BD3-AF6A-76DF2CB5350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61.62</c:v>
                </c:pt>
                <c:pt idx="1">
                  <c:v>61.64</c:v>
                </c:pt>
                <c:pt idx="2">
                  <c:v>61.85</c:v>
                </c:pt>
                <c:pt idx="3">
                  <c:v>64.14</c:v>
                </c:pt>
                <c:pt idx="4">
                  <c:v>63.89</c:v>
                </c:pt>
              </c:numCache>
            </c:numRef>
          </c:val>
          <c:smooth val="0"/>
          <c:extLst>
            <c:ext xmlns:c16="http://schemas.microsoft.com/office/drawing/2014/chart" uri="{C3380CC4-5D6E-409C-BE32-E72D297353CC}">
              <c16:uniqueId val="{00000001-FD56-4BD3-AF6A-76DF2CB5350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H10" zoomScale="90" zoomScaleNormal="9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新潟県　小千谷市</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18700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4469</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87</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4</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9850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105</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H28</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H29</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H30</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R01</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R02</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H28</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H29</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H30</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R01</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R02</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H28</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H29</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H30</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R01</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R02</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H28</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H29</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H30</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R01</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R02</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118.44</v>
      </c>
      <c r="Y32" s="107"/>
      <c r="Z32" s="107"/>
      <c r="AA32" s="107"/>
      <c r="AB32" s="107"/>
      <c r="AC32" s="107"/>
      <c r="AD32" s="107"/>
      <c r="AE32" s="107"/>
      <c r="AF32" s="107"/>
      <c r="AG32" s="107"/>
      <c r="AH32" s="107"/>
      <c r="AI32" s="107"/>
      <c r="AJ32" s="107"/>
      <c r="AK32" s="107"/>
      <c r="AL32" s="107"/>
      <c r="AM32" s="107"/>
      <c r="AN32" s="107"/>
      <c r="AO32" s="107"/>
      <c r="AP32" s="107"/>
      <c r="AQ32" s="108"/>
      <c r="AR32" s="106">
        <f>データ!U6</f>
        <v>113.54</v>
      </c>
      <c r="AS32" s="107"/>
      <c r="AT32" s="107"/>
      <c r="AU32" s="107"/>
      <c r="AV32" s="107"/>
      <c r="AW32" s="107"/>
      <c r="AX32" s="107"/>
      <c r="AY32" s="107"/>
      <c r="AZ32" s="107"/>
      <c r="BA32" s="107"/>
      <c r="BB32" s="107"/>
      <c r="BC32" s="107"/>
      <c r="BD32" s="107"/>
      <c r="BE32" s="107"/>
      <c r="BF32" s="107"/>
      <c r="BG32" s="107"/>
      <c r="BH32" s="107"/>
      <c r="BI32" s="107"/>
      <c r="BJ32" s="107"/>
      <c r="BK32" s="108"/>
      <c r="BL32" s="106">
        <f>データ!V6</f>
        <v>95.9</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128.22999999999999</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100.91</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507.52</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720.35</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610.66</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630.92999999999995</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673.58</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158.68</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138.62</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121.35</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106.26</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79.28</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109.99</v>
      </c>
      <c r="Y33" s="107"/>
      <c r="Z33" s="107"/>
      <c r="AA33" s="107"/>
      <c r="AB33" s="107"/>
      <c r="AC33" s="107"/>
      <c r="AD33" s="107"/>
      <c r="AE33" s="107"/>
      <c r="AF33" s="107"/>
      <c r="AG33" s="107"/>
      <c r="AH33" s="107"/>
      <c r="AI33" s="107"/>
      <c r="AJ33" s="107"/>
      <c r="AK33" s="107"/>
      <c r="AL33" s="107"/>
      <c r="AM33" s="107"/>
      <c r="AN33" s="107"/>
      <c r="AO33" s="107"/>
      <c r="AP33" s="107"/>
      <c r="AQ33" s="108"/>
      <c r="AR33" s="106">
        <f>データ!Z6</f>
        <v>109.1</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108.18</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114.99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110.04</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83.56</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82.78</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79.27</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75.56</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68.38</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688.41</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649.91999999999996</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680.22</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786.06</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771.18</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505.25</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531.53</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504.73</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450.91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444.01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103</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H28</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H29</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H30</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R01</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R02</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H28</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H29</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H30</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R01</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R02</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H28</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H29</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H30</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R01</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R02</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H28</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H29</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H30</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R01</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R02</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120.39</v>
      </c>
      <c r="Y55" s="107"/>
      <c r="Z55" s="107"/>
      <c r="AA55" s="107"/>
      <c r="AB55" s="107"/>
      <c r="AC55" s="107"/>
      <c r="AD55" s="107"/>
      <c r="AE55" s="107"/>
      <c r="AF55" s="107"/>
      <c r="AG55" s="107"/>
      <c r="AH55" s="107"/>
      <c r="AI55" s="107"/>
      <c r="AJ55" s="107"/>
      <c r="AK55" s="107"/>
      <c r="AL55" s="107"/>
      <c r="AM55" s="107"/>
      <c r="AN55" s="107"/>
      <c r="AO55" s="107"/>
      <c r="AP55" s="107"/>
      <c r="AQ55" s="108"/>
      <c r="AR55" s="106">
        <f>データ!BM6</f>
        <v>114.54</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94.85</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126.47</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97.21</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37.619999999999997</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39.54</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47.71</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35.869999999999997</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46.71</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21.46</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21.61</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20.96</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26.31</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23.9</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49.4</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47.4</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43.4</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52.67</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52.67</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93.58</v>
      </c>
      <c r="Y56" s="107"/>
      <c r="Z56" s="107"/>
      <c r="AA56" s="107"/>
      <c r="AB56" s="107"/>
      <c r="AC56" s="107"/>
      <c r="AD56" s="107"/>
      <c r="AE56" s="107"/>
      <c r="AF56" s="107"/>
      <c r="AG56" s="107"/>
      <c r="AH56" s="107"/>
      <c r="AI56" s="107"/>
      <c r="AJ56" s="107"/>
      <c r="AK56" s="107"/>
      <c r="AL56" s="107"/>
      <c r="AM56" s="107"/>
      <c r="AN56" s="107"/>
      <c r="AO56" s="107"/>
      <c r="AP56" s="107"/>
      <c r="AQ56" s="108"/>
      <c r="AR56" s="106">
        <f>データ!BR6</f>
        <v>93.31</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92.2</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103.39</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96.49</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33.79</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33.81</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34.33</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30.96</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33.229999999999997</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43.12</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43.85</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44.05</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45.51</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44.67</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61.62</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61.64</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61.85</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64.14</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63.89</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104</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H28</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H29</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H30</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R01</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R02</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H28</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H29</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H30</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R01</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R02</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H28</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H29</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H30</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R01</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R02</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77.39</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78.19</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76.709999999999994</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77.78</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79</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0</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0</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51.15</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52.15</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52.21</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54.51</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55.38</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20.8</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29.43</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32.03</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36.58</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40.880000000000003</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0.11</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0.11</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0.11</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0.36</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0.12</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7" t="str">
        <f>データ!AD6</f>
        <v>【118.49】</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【19.58】</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【436.32】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【238.21】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【113.30】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【18.87】</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【53.39】</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7" t="str">
        <f>データ!DC6</f>
        <v>【76.89】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7" t="str">
        <f>データ!DN6</f>
        <v>【59.52】</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7" t="str">
        <f>データ!DY6</f>
        <v>【49.06】</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7" t="str">
        <f>データ!EJ6</f>
        <v>【0.39】</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1PqOSe/P8TVCdCIcN/aWCYaUvcAC47OBG89DGWhx8Vln0EfDyPleW5iEo6HRqVn56dV08iaWXOxaMTf2sS+0qw==" saltValue="I/gQ4dg4DsvBgScL0dsMw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48</v>
      </c>
      <c r="B4" s="47"/>
      <c r="C4" s="47"/>
      <c r="D4" s="47"/>
      <c r="E4" s="47"/>
      <c r="F4" s="47"/>
      <c r="G4" s="47"/>
      <c r="H4" s="156"/>
      <c r="I4" s="157"/>
      <c r="J4" s="157"/>
      <c r="K4" s="157"/>
      <c r="L4" s="157"/>
      <c r="M4" s="157"/>
      <c r="N4" s="157"/>
      <c r="O4" s="157"/>
      <c r="P4" s="157"/>
      <c r="Q4" s="157"/>
      <c r="R4" s="157"/>
      <c r="S4" s="157"/>
      <c r="T4" s="153" t="s">
        <v>49</v>
      </c>
      <c r="U4" s="153"/>
      <c r="V4" s="153"/>
      <c r="W4" s="153"/>
      <c r="X4" s="153"/>
      <c r="Y4" s="153"/>
      <c r="Z4" s="153"/>
      <c r="AA4" s="153"/>
      <c r="AB4" s="153"/>
      <c r="AC4" s="153"/>
      <c r="AD4" s="153"/>
      <c r="AE4" s="153" t="s">
        <v>50</v>
      </c>
      <c r="AF4" s="153"/>
      <c r="AG4" s="153"/>
      <c r="AH4" s="153"/>
      <c r="AI4" s="153"/>
      <c r="AJ4" s="153"/>
      <c r="AK4" s="153"/>
      <c r="AL4" s="153"/>
      <c r="AM4" s="153"/>
      <c r="AN4" s="153"/>
      <c r="AO4" s="153"/>
      <c r="AP4" s="153" t="s">
        <v>51</v>
      </c>
      <c r="AQ4" s="153"/>
      <c r="AR4" s="153"/>
      <c r="AS4" s="153"/>
      <c r="AT4" s="153"/>
      <c r="AU4" s="153"/>
      <c r="AV4" s="153"/>
      <c r="AW4" s="153"/>
      <c r="AX4" s="153"/>
      <c r="AY4" s="153"/>
      <c r="AZ4" s="153"/>
      <c r="BA4" s="153" t="s">
        <v>52</v>
      </c>
      <c r="BB4" s="153"/>
      <c r="BC4" s="153"/>
      <c r="BD4" s="153"/>
      <c r="BE4" s="153"/>
      <c r="BF4" s="153"/>
      <c r="BG4" s="153"/>
      <c r="BH4" s="153"/>
      <c r="BI4" s="153"/>
      <c r="BJ4" s="153"/>
      <c r="BK4" s="153"/>
      <c r="BL4" s="153" t="s">
        <v>53</v>
      </c>
      <c r="BM4" s="153"/>
      <c r="BN4" s="153"/>
      <c r="BO4" s="153"/>
      <c r="BP4" s="153"/>
      <c r="BQ4" s="153"/>
      <c r="BR4" s="153"/>
      <c r="BS4" s="153"/>
      <c r="BT4" s="153"/>
      <c r="BU4" s="153"/>
      <c r="BV4" s="153"/>
      <c r="BW4" s="153" t="s">
        <v>54</v>
      </c>
      <c r="BX4" s="153"/>
      <c r="BY4" s="153"/>
      <c r="BZ4" s="153"/>
      <c r="CA4" s="153"/>
      <c r="CB4" s="153"/>
      <c r="CC4" s="153"/>
      <c r="CD4" s="153"/>
      <c r="CE4" s="153"/>
      <c r="CF4" s="153"/>
      <c r="CG4" s="153"/>
      <c r="CH4" s="153" t="s">
        <v>55</v>
      </c>
      <c r="CI4" s="153"/>
      <c r="CJ4" s="153"/>
      <c r="CK4" s="153"/>
      <c r="CL4" s="153"/>
      <c r="CM4" s="153"/>
      <c r="CN4" s="153"/>
      <c r="CO4" s="153"/>
      <c r="CP4" s="153"/>
      <c r="CQ4" s="153"/>
      <c r="CR4" s="153"/>
      <c r="CS4" s="153" t="s">
        <v>56</v>
      </c>
      <c r="CT4" s="153"/>
      <c r="CU4" s="153"/>
      <c r="CV4" s="153"/>
      <c r="CW4" s="153"/>
      <c r="CX4" s="153"/>
      <c r="CY4" s="153"/>
      <c r="CZ4" s="153"/>
      <c r="DA4" s="153"/>
      <c r="DB4" s="153"/>
      <c r="DC4" s="153"/>
      <c r="DD4" s="153" t="s">
        <v>57</v>
      </c>
      <c r="DE4" s="153"/>
      <c r="DF4" s="153"/>
      <c r="DG4" s="153"/>
      <c r="DH4" s="153"/>
      <c r="DI4" s="153"/>
      <c r="DJ4" s="153"/>
      <c r="DK4" s="153"/>
      <c r="DL4" s="153"/>
      <c r="DM4" s="153"/>
      <c r="DN4" s="153"/>
      <c r="DO4" s="153" t="s">
        <v>58</v>
      </c>
      <c r="DP4" s="153"/>
      <c r="DQ4" s="153"/>
      <c r="DR4" s="153"/>
      <c r="DS4" s="153"/>
      <c r="DT4" s="153"/>
      <c r="DU4" s="153"/>
      <c r="DV4" s="153"/>
      <c r="DW4" s="153"/>
      <c r="DX4" s="153"/>
      <c r="DY4" s="153"/>
      <c r="DZ4" s="153" t="s">
        <v>59</v>
      </c>
      <c r="EA4" s="153"/>
      <c r="EB4" s="153"/>
      <c r="EC4" s="153"/>
      <c r="ED4" s="153"/>
      <c r="EE4" s="153"/>
      <c r="EF4" s="153"/>
      <c r="EG4" s="153"/>
      <c r="EH4" s="153"/>
      <c r="EI4" s="153"/>
      <c r="EJ4" s="153"/>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118.44</v>
      </c>
      <c r="U6" s="52">
        <f>U7</f>
        <v>113.54</v>
      </c>
      <c r="V6" s="52">
        <f>V7</f>
        <v>95.9</v>
      </c>
      <c r="W6" s="52">
        <f>W7</f>
        <v>128.22999999999999</v>
      </c>
      <c r="X6" s="52">
        <f t="shared" si="3"/>
        <v>100.91</v>
      </c>
      <c r="Y6" s="52">
        <f t="shared" si="3"/>
        <v>109.99</v>
      </c>
      <c r="Z6" s="52">
        <f t="shared" si="3"/>
        <v>109.1</v>
      </c>
      <c r="AA6" s="52">
        <f t="shared" si="3"/>
        <v>108.18</v>
      </c>
      <c r="AB6" s="52">
        <f t="shared" si="3"/>
        <v>114.99</v>
      </c>
      <c r="AC6" s="52">
        <f t="shared" si="3"/>
        <v>110.04</v>
      </c>
      <c r="AD6" s="50" t="str">
        <f>IF(AD7="-","【-】","【"&amp;SUBSTITUTE(TEXT(AD7,"#,##0.00"),"-","△")&amp;"】")</f>
        <v>【118.49】</v>
      </c>
      <c r="AE6" s="52">
        <f t="shared" si="3"/>
        <v>0</v>
      </c>
      <c r="AF6" s="52">
        <f>AF7</f>
        <v>0</v>
      </c>
      <c r="AG6" s="52">
        <f>AG7</f>
        <v>0</v>
      </c>
      <c r="AH6" s="52">
        <f>AH7</f>
        <v>0</v>
      </c>
      <c r="AI6" s="52">
        <f t="shared" si="3"/>
        <v>0</v>
      </c>
      <c r="AJ6" s="52">
        <f t="shared" si="3"/>
        <v>83.56</v>
      </c>
      <c r="AK6" s="52">
        <f t="shared" si="3"/>
        <v>82.78</v>
      </c>
      <c r="AL6" s="52">
        <f t="shared" si="3"/>
        <v>79.27</v>
      </c>
      <c r="AM6" s="52">
        <f t="shared" si="3"/>
        <v>75.56</v>
      </c>
      <c r="AN6" s="52">
        <f t="shared" si="3"/>
        <v>68.38</v>
      </c>
      <c r="AO6" s="50" t="str">
        <f>IF(AO7="-","【-】","【"&amp;SUBSTITUTE(TEXT(AO7,"#,##0.00"),"-","△")&amp;"】")</f>
        <v>【19.58】</v>
      </c>
      <c r="AP6" s="52">
        <f t="shared" si="3"/>
        <v>507.52</v>
      </c>
      <c r="AQ6" s="52">
        <f>AQ7</f>
        <v>720.35</v>
      </c>
      <c r="AR6" s="52">
        <f>AR7</f>
        <v>610.66</v>
      </c>
      <c r="AS6" s="52">
        <f>AS7</f>
        <v>630.92999999999995</v>
      </c>
      <c r="AT6" s="52">
        <f t="shared" si="3"/>
        <v>673.58</v>
      </c>
      <c r="AU6" s="52">
        <f t="shared" si="3"/>
        <v>688.41</v>
      </c>
      <c r="AV6" s="52">
        <f t="shared" si="3"/>
        <v>649.91999999999996</v>
      </c>
      <c r="AW6" s="52">
        <f t="shared" si="3"/>
        <v>680.22</v>
      </c>
      <c r="AX6" s="52">
        <f t="shared" si="3"/>
        <v>786.06</v>
      </c>
      <c r="AY6" s="52">
        <f t="shared" si="3"/>
        <v>771.18</v>
      </c>
      <c r="AZ6" s="50" t="str">
        <f>IF(AZ7="-","【-】","【"&amp;SUBSTITUTE(TEXT(AZ7,"#,##0.00"),"-","△")&amp;"】")</f>
        <v>【436.32】</v>
      </c>
      <c r="BA6" s="52">
        <f t="shared" si="3"/>
        <v>158.68</v>
      </c>
      <c r="BB6" s="52">
        <f>BB7</f>
        <v>138.62</v>
      </c>
      <c r="BC6" s="52">
        <f>BC7</f>
        <v>121.35</v>
      </c>
      <c r="BD6" s="52">
        <f>BD7</f>
        <v>106.26</v>
      </c>
      <c r="BE6" s="52">
        <f t="shared" si="3"/>
        <v>79.28</v>
      </c>
      <c r="BF6" s="52">
        <f t="shared" si="3"/>
        <v>505.25</v>
      </c>
      <c r="BG6" s="52">
        <f t="shared" si="3"/>
        <v>531.53</v>
      </c>
      <c r="BH6" s="52">
        <f t="shared" si="3"/>
        <v>504.73</v>
      </c>
      <c r="BI6" s="52">
        <f t="shared" si="3"/>
        <v>450.91</v>
      </c>
      <c r="BJ6" s="52">
        <f t="shared" si="3"/>
        <v>444.01</v>
      </c>
      <c r="BK6" s="50" t="str">
        <f>IF(BK7="-","【-】","【"&amp;SUBSTITUTE(TEXT(BK7,"#,##0.00"),"-","△")&amp;"】")</f>
        <v>【238.21】</v>
      </c>
      <c r="BL6" s="52">
        <f t="shared" si="3"/>
        <v>120.39</v>
      </c>
      <c r="BM6" s="52">
        <f>BM7</f>
        <v>114.54</v>
      </c>
      <c r="BN6" s="52">
        <f>BN7</f>
        <v>94.85</v>
      </c>
      <c r="BO6" s="52">
        <f>BO7</f>
        <v>126.47</v>
      </c>
      <c r="BP6" s="52">
        <f t="shared" si="3"/>
        <v>97.21</v>
      </c>
      <c r="BQ6" s="52">
        <f t="shared" si="3"/>
        <v>93.58</v>
      </c>
      <c r="BR6" s="52">
        <f t="shared" si="3"/>
        <v>93.31</v>
      </c>
      <c r="BS6" s="52">
        <f t="shared" si="3"/>
        <v>92.2</v>
      </c>
      <c r="BT6" s="52">
        <f t="shared" si="3"/>
        <v>103.39</v>
      </c>
      <c r="BU6" s="52">
        <f t="shared" si="3"/>
        <v>96.49</v>
      </c>
      <c r="BV6" s="50" t="str">
        <f>IF(BV7="-","【-】","【"&amp;SUBSTITUTE(TEXT(BV7,"#,##0.00"),"-","△")&amp;"】")</f>
        <v>【113.30】</v>
      </c>
      <c r="BW6" s="52">
        <f t="shared" si="3"/>
        <v>37.619999999999997</v>
      </c>
      <c r="BX6" s="52">
        <f>BX7</f>
        <v>39.54</v>
      </c>
      <c r="BY6" s="52">
        <f>BY7</f>
        <v>47.71</v>
      </c>
      <c r="BZ6" s="52">
        <f>BZ7</f>
        <v>35.869999999999997</v>
      </c>
      <c r="CA6" s="52">
        <f t="shared" si="3"/>
        <v>46.71</v>
      </c>
      <c r="CB6" s="52">
        <f t="shared" si="3"/>
        <v>33.79</v>
      </c>
      <c r="CC6" s="52">
        <f t="shared" si="3"/>
        <v>33.81</v>
      </c>
      <c r="CD6" s="52">
        <f t="shared" si="3"/>
        <v>34.33</v>
      </c>
      <c r="CE6" s="52">
        <f t="shared" si="3"/>
        <v>30.96</v>
      </c>
      <c r="CF6" s="52">
        <f t="shared" ref="CF6" si="4">CF7</f>
        <v>33.229999999999997</v>
      </c>
      <c r="CG6" s="50" t="str">
        <f>IF(CG7="-","【-】","【"&amp;SUBSTITUTE(TEXT(CG7,"#,##0.00"),"-","△")&amp;"】")</f>
        <v>【18.87】</v>
      </c>
      <c r="CH6" s="52">
        <f t="shared" ref="CH6:CQ6" si="5">CH7</f>
        <v>21.46</v>
      </c>
      <c r="CI6" s="52">
        <f>CI7</f>
        <v>21.61</v>
      </c>
      <c r="CJ6" s="52">
        <f>CJ7</f>
        <v>20.96</v>
      </c>
      <c r="CK6" s="52">
        <f>CK7</f>
        <v>26.31</v>
      </c>
      <c r="CL6" s="52">
        <f t="shared" si="5"/>
        <v>23.9</v>
      </c>
      <c r="CM6" s="52">
        <f t="shared" si="5"/>
        <v>43.12</v>
      </c>
      <c r="CN6" s="52">
        <f t="shared" si="5"/>
        <v>43.85</v>
      </c>
      <c r="CO6" s="52">
        <f t="shared" si="5"/>
        <v>44.05</v>
      </c>
      <c r="CP6" s="52">
        <f t="shared" si="5"/>
        <v>45.51</v>
      </c>
      <c r="CQ6" s="52">
        <f t="shared" si="5"/>
        <v>44.67</v>
      </c>
      <c r="CR6" s="50" t="str">
        <f>IF(CR7="-","【-】","【"&amp;SUBSTITUTE(TEXT(CR7,"#,##0.00"),"-","△")&amp;"】")</f>
        <v>【53.39】</v>
      </c>
      <c r="CS6" s="52">
        <f t="shared" ref="CS6:DB6" si="6">CS7</f>
        <v>49.4</v>
      </c>
      <c r="CT6" s="52">
        <f>CT7</f>
        <v>47.4</v>
      </c>
      <c r="CU6" s="52">
        <f>CU7</f>
        <v>43.4</v>
      </c>
      <c r="CV6" s="52">
        <f>CV7</f>
        <v>52.67</v>
      </c>
      <c r="CW6" s="52">
        <f t="shared" si="6"/>
        <v>52.67</v>
      </c>
      <c r="CX6" s="52">
        <f t="shared" si="6"/>
        <v>61.62</v>
      </c>
      <c r="CY6" s="52">
        <f t="shared" si="6"/>
        <v>61.64</v>
      </c>
      <c r="CZ6" s="52">
        <f t="shared" si="6"/>
        <v>61.85</v>
      </c>
      <c r="DA6" s="52">
        <f t="shared" si="6"/>
        <v>64.14</v>
      </c>
      <c r="DB6" s="52">
        <f t="shared" si="6"/>
        <v>63.89</v>
      </c>
      <c r="DC6" s="50" t="str">
        <f>IF(DC7="-","【-】","【"&amp;SUBSTITUTE(TEXT(DC7,"#,##0.00"),"-","△")&amp;"】")</f>
        <v>【76.89】</v>
      </c>
      <c r="DD6" s="52">
        <f t="shared" ref="DD6:DM6" si="7">DD7</f>
        <v>77.39</v>
      </c>
      <c r="DE6" s="52">
        <f>DE7</f>
        <v>78.19</v>
      </c>
      <c r="DF6" s="52">
        <f>DF7</f>
        <v>76.709999999999994</v>
      </c>
      <c r="DG6" s="52">
        <f>DG7</f>
        <v>77.78</v>
      </c>
      <c r="DH6" s="52">
        <f t="shared" si="7"/>
        <v>79</v>
      </c>
      <c r="DI6" s="52">
        <f t="shared" si="7"/>
        <v>51.15</v>
      </c>
      <c r="DJ6" s="52">
        <f t="shared" si="7"/>
        <v>52.15</v>
      </c>
      <c r="DK6" s="52">
        <f t="shared" si="7"/>
        <v>52.21</v>
      </c>
      <c r="DL6" s="52">
        <f t="shared" si="7"/>
        <v>54.51</v>
      </c>
      <c r="DM6" s="52">
        <f t="shared" si="7"/>
        <v>55.38</v>
      </c>
      <c r="DN6" s="50" t="str">
        <f>IF(DN7="-","【-】","【"&amp;SUBSTITUTE(TEXT(DN7,"#,##0.00"),"-","△")&amp;"】")</f>
        <v>【59.52】</v>
      </c>
      <c r="DO6" s="52">
        <f t="shared" ref="DO6:DX6" si="8">DO7</f>
        <v>0</v>
      </c>
      <c r="DP6" s="52">
        <f>DP7</f>
        <v>0</v>
      </c>
      <c r="DQ6" s="52">
        <f>DQ7</f>
        <v>0</v>
      </c>
      <c r="DR6" s="52">
        <f>DR7</f>
        <v>0</v>
      </c>
      <c r="DS6" s="52">
        <f t="shared" si="8"/>
        <v>0</v>
      </c>
      <c r="DT6" s="52">
        <f t="shared" si="8"/>
        <v>20.8</v>
      </c>
      <c r="DU6" s="52">
        <f t="shared" si="8"/>
        <v>29.43</v>
      </c>
      <c r="DV6" s="52">
        <f t="shared" si="8"/>
        <v>32.03</v>
      </c>
      <c r="DW6" s="52">
        <f t="shared" si="8"/>
        <v>36.58</v>
      </c>
      <c r="DX6" s="52">
        <f t="shared" si="8"/>
        <v>40.880000000000003</v>
      </c>
      <c r="DY6" s="50" t="str">
        <f>IF(DY7="-","【-】","【"&amp;SUBSTITUTE(TEXT(DY7,"#,##0.00"),"-","△")&amp;"】")</f>
        <v>【49.06】</v>
      </c>
      <c r="DZ6" s="52">
        <f t="shared" ref="DZ6:EI6" si="9">DZ7</f>
        <v>0</v>
      </c>
      <c r="EA6" s="52">
        <f>EA7</f>
        <v>0</v>
      </c>
      <c r="EB6" s="52">
        <f>EB7</f>
        <v>0</v>
      </c>
      <c r="EC6" s="52">
        <f>EC7</f>
        <v>0</v>
      </c>
      <c r="ED6" s="52">
        <f t="shared" si="9"/>
        <v>0</v>
      </c>
      <c r="EE6" s="52">
        <f t="shared" si="9"/>
        <v>0.11</v>
      </c>
      <c r="EF6" s="52">
        <f t="shared" si="9"/>
        <v>0.11</v>
      </c>
      <c r="EG6" s="52">
        <f t="shared" si="9"/>
        <v>0.11</v>
      </c>
      <c r="EH6" s="52">
        <f t="shared" si="9"/>
        <v>0.36</v>
      </c>
      <c r="EI6" s="52">
        <f t="shared" si="9"/>
        <v>0.12</v>
      </c>
      <c r="EJ6" s="50" t="str">
        <f>IF(EJ7="-","【-】","【"&amp;SUBSTITUTE(TEXT(EJ7,"#,##0.00"),"-","△")&amp;"】")</f>
        <v>【0.39】</v>
      </c>
    </row>
    <row r="7" spans="1:140" s="53" customFormat="1" x14ac:dyDescent="0.15">
      <c r="A7"/>
      <c r="B7" s="54" t="s">
        <v>86</v>
      </c>
      <c r="C7" s="54" t="s">
        <v>87</v>
      </c>
      <c r="D7" s="54" t="s">
        <v>88</v>
      </c>
      <c r="E7" s="54" t="s">
        <v>89</v>
      </c>
      <c r="F7" s="54" t="s">
        <v>90</v>
      </c>
      <c r="G7" s="54" t="s">
        <v>91</v>
      </c>
      <c r="H7" s="54" t="s">
        <v>92</v>
      </c>
      <c r="I7" s="54" t="s">
        <v>93</v>
      </c>
      <c r="J7" s="54" t="s">
        <v>94</v>
      </c>
      <c r="K7" s="55">
        <v>18700</v>
      </c>
      <c r="L7" s="54" t="s">
        <v>95</v>
      </c>
      <c r="M7" s="55">
        <v>1</v>
      </c>
      <c r="N7" s="55">
        <v>4469</v>
      </c>
      <c r="O7" s="56" t="s">
        <v>96</v>
      </c>
      <c r="P7" s="56">
        <v>87</v>
      </c>
      <c r="Q7" s="55">
        <v>4</v>
      </c>
      <c r="R7" s="55">
        <v>9850</v>
      </c>
      <c r="S7" s="54" t="s">
        <v>97</v>
      </c>
      <c r="T7" s="57">
        <v>118.44</v>
      </c>
      <c r="U7" s="57">
        <v>113.54</v>
      </c>
      <c r="V7" s="57">
        <v>95.9</v>
      </c>
      <c r="W7" s="57">
        <v>128.22999999999999</v>
      </c>
      <c r="X7" s="57">
        <v>100.91</v>
      </c>
      <c r="Y7" s="57">
        <v>109.99</v>
      </c>
      <c r="Z7" s="57">
        <v>109.1</v>
      </c>
      <c r="AA7" s="57">
        <v>108.18</v>
      </c>
      <c r="AB7" s="57">
        <v>114.99</v>
      </c>
      <c r="AC7" s="58">
        <v>110.04</v>
      </c>
      <c r="AD7" s="57">
        <v>118.49</v>
      </c>
      <c r="AE7" s="57">
        <v>0</v>
      </c>
      <c r="AF7" s="57">
        <v>0</v>
      </c>
      <c r="AG7" s="57">
        <v>0</v>
      </c>
      <c r="AH7" s="57">
        <v>0</v>
      </c>
      <c r="AI7" s="57">
        <v>0</v>
      </c>
      <c r="AJ7" s="57">
        <v>83.56</v>
      </c>
      <c r="AK7" s="57">
        <v>82.78</v>
      </c>
      <c r="AL7" s="57">
        <v>79.27</v>
      </c>
      <c r="AM7" s="57">
        <v>75.56</v>
      </c>
      <c r="AN7" s="57">
        <v>68.38</v>
      </c>
      <c r="AO7" s="57">
        <v>19.579999999999998</v>
      </c>
      <c r="AP7" s="57">
        <v>507.52</v>
      </c>
      <c r="AQ7" s="57">
        <v>720.35</v>
      </c>
      <c r="AR7" s="57">
        <v>610.66</v>
      </c>
      <c r="AS7" s="57">
        <v>630.92999999999995</v>
      </c>
      <c r="AT7" s="57">
        <v>673.58</v>
      </c>
      <c r="AU7" s="57">
        <v>688.41</v>
      </c>
      <c r="AV7" s="57">
        <v>649.91999999999996</v>
      </c>
      <c r="AW7" s="57">
        <v>680.22</v>
      </c>
      <c r="AX7" s="57">
        <v>786.06</v>
      </c>
      <c r="AY7" s="57">
        <v>771.18</v>
      </c>
      <c r="AZ7" s="57">
        <v>436.32</v>
      </c>
      <c r="BA7" s="57">
        <v>158.68</v>
      </c>
      <c r="BB7" s="57">
        <v>138.62</v>
      </c>
      <c r="BC7" s="57">
        <v>121.35</v>
      </c>
      <c r="BD7" s="57">
        <v>106.26</v>
      </c>
      <c r="BE7" s="57">
        <v>79.28</v>
      </c>
      <c r="BF7" s="57">
        <v>505.25</v>
      </c>
      <c r="BG7" s="57">
        <v>531.53</v>
      </c>
      <c r="BH7" s="57">
        <v>504.73</v>
      </c>
      <c r="BI7" s="57">
        <v>450.91</v>
      </c>
      <c r="BJ7" s="57">
        <v>444.01</v>
      </c>
      <c r="BK7" s="57">
        <v>238.21</v>
      </c>
      <c r="BL7" s="57">
        <v>120.39</v>
      </c>
      <c r="BM7" s="57">
        <v>114.54</v>
      </c>
      <c r="BN7" s="57">
        <v>94.85</v>
      </c>
      <c r="BO7" s="57">
        <v>126.47</v>
      </c>
      <c r="BP7" s="57">
        <v>97.21</v>
      </c>
      <c r="BQ7" s="57">
        <v>93.58</v>
      </c>
      <c r="BR7" s="57">
        <v>93.31</v>
      </c>
      <c r="BS7" s="57">
        <v>92.2</v>
      </c>
      <c r="BT7" s="57">
        <v>103.39</v>
      </c>
      <c r="BU7" s="57">
        <v>96.49</v>
      </c>
      <c r="BV7" s="57">
        <v>113.3</v>
      </c>
      <c r="BW7" s="57">
        <v>37.619999999999997</v>
      </c>
      <c r="BX7" s="57">
        <v>39.54</v>
      </c>
      <c r="BY7" s="57">
        <v>47.71</v>
      </c>
      <c r="BZ7" s="57">
        <v>35.869999999999997</v>
      </c>
      <c r="CA7" s="57">
        <v>46.71</v>
      </c>
      <c r="CB7" s="57">
        <v>33.79</v>
      </c>
      <c r="CC7" s="57">
        <v>33.81</v>
      </c>
      <c r="CD7" s="57">
        <v>34.33</v>
      </c>
      <c r="CE7" s="57">
        <v>30.96</v>
      </c>
      <c r="CF7" s="57">
        <v>33.229999999999997</v>
      </c>
      <c r="CG7" s="57">
        <v>18.87</v>
      </c>
      <c r="CH7" s="57">
        <v>21.46</v>
      </c>
      <c r="CI7" s="57">
        <v>21.61</v>
      </c>
      <c r="CJ7" s="57">
        <v>20.96</v>
      </c>
      <c r="CK7" s="57">
        <v>26.31</v>
      </c>
      <c r="CL7" s="57">
        <v>23.9</v>
      </c>
      <c r="CM7" s="57">
        <v>43.12</v>
      </c>
      <c r="CN7" s="57">
        <v>43.85</v>
      </c>
      <c r="CO7" s="57">
        <v>44.05</v>
      </c>
      <c r="CP7" s="57">
        <v>45.51</v>
      </c>
      <c r="CQ7" s="57">
        <v>44.67</v>
      </c>
      <c r="CR7" s="57">
        <v>53.39</v>
      </c>
      <c r="CS7" s="57">
        <v>49.4</v>
      </c>
      <c r="CT7" s="57">
        <v>47.4</v>
      </c>
      <c r="CU7" s="57">
        <v>43.4</v>
      </c>
      <c r="CV7" s="57">
        <v>52.67</v>
      </c>
      <c r="CW7" s="57">
        <v>52.67</v>
      </c>
      <c r="CX7" s="57">
        <v>61.62</v>
      </c>
      <c r="CY7" s="57">
        <v>61.64</v>
      </c>
      <c r="CZ7" s="57">
        <v>61.85</v>
      </c>
      <c r="DA7" s="57">
        <v>64.14</v>
      </c>
      <c r="DB7" s="57">
        <v>63.89</v>
      </c>
      <c r="DC7" s="57">
        <v>76.89</v>
      </c>
      <c r="DD7" s="57">
        <v>77.39</v>
      </c>
      <c r="DE7" s="57">
        <v>78.19</v>
      </c>
      <c r="DF7" s="57">
        <v>76.709999999999994</v>
      </c>
      <c r="DG7" s="57">
        <v>77.78</v>
      </c>
      <c r="DH7" s="57">
        <v>79</v>
      </c>
      <c r="DI7" s="57">
        <v>51.15</v>
      </c>
      <c r="DJ7" s="57">
        <v>52.15</v>
      </c>
      <c r="DK7" s="57">
        <v>52.21</v>
      </c>
      <c r="DL7" s="57">
        <v>54.51</v>
      </c>
      <c r="DM7" s="57">
        <v>55.38</v>
      </c>
      <c r="DN7" s="57">
        <v>59.52</v>
      </c>
      <c r="DO7" s="57">
        <v>0</v>
      </c>
      <c r="DP7" s="57">
        <v>0</v>
      </c>
      <c r="DQ7" s="57">
        <v>0</v>
      </c>
      <c r="DR7" s="57">
        <v>0</v>
      </c>
      <c r="DS7" s="57">
        <v>0</v>
      </c>
      <c r="DT7" s="57">
        <v>20.8</v>
      </c>
      <c r="DU7" s="57">
        <v>29.43</v>
      </c>
      <c r="DV7" s="57">
        <v>32.03</v>
      </c>
      <c r="DW7" s="57">
        <v>36.58</v>
      </c>
      <c r="DX7" s="57">
        <v>40.880000000000003</v>
      </c>
      <c r="DY7" s="57">
        <v>49.06</v>
      </c>
      <c r="DZ7" s="57">
        <v>0</v>
      </c>
      <c r="EA7" s="57">
        <v>0</v>
      </c>
      <c r="EB7" s="57">
        <v>0</v>
      </c>
      <c r="EC7" s="57">
        <v>0</v>
      </c>
      <c r="ED7" s="57">
        <v>0</v>
      </c>
      <c r="EE7" s="57">
        <v>0.11</v>
      </c>
      <c r="EF7" s="57">
        <v>0.11</v>
      </c>
      <c r="EG7" s="57">
        <v>0.11</v>
      </c>
      <c r="EH7" s="57">
        <v>0.36</v>
      </c>
      <c r="EI7" s="57">
        <v>0.12</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118.44</v>
      </c>
      <c r="V11" s="65">
        <f>IF(U6="-",NA(),U6)</f>
        <v>113.54</v>
      </c>
      <c r="W11" s="65">
        <f>IF(V6="-",NA(),V6)</f>
        <v>95.9</v>
      </c>
      <c r="X11" s="65">
        <f>IF(W6="-",NA(),W6)</f>
        <v>128.22999999999999</v>
      </c>
      <c r="Y11" s="65">
        <f>IF(X6="-",NA(),X6)</f>
        <v>100.91</v>
      </c>
      <c r="AE11" s="64" t="s">
        <v>23</v>
      </c>
      <c r="AF11" s="65">
        <f>IF(AE6="-",NA(),AE6)</f>
        <v>0</v>
      </c>
      <c r="AG11" s="65">
        <f>IF(AF6="-",NA(),AF6)</f>
        <v>0</v>
      </c>
      <c r="AH11" s="65">
        <f>IF(AG6="-",NA(),AG6)</f>
        <v>0</v>
      </c>
      <c r="AI11" s="65">
        <f>IF(AH6="-",NA(),AH6)</f>
        <v>0</v>
      </c>
      <c r="AJ11" s="65">
        <f>IF(AI6="-",NA(),AI6)</f>
        <v>0</v>
      </c>
      <c r="AP11" s="64" t="s">
        <v>23</v>
      </c>
      <c r="AQ11" s="65">
        <f>IF(AP6="-",NA(),AP6)</f>
        <v>507.52</v>
      </c>
      <c r="AR11" s="65">
        <f>IF(AQ6="-",NA(),AQ6)</f>
        <v>720.35</v>
      </c>
      <c r="AS11" s="65">
        <f>IF(AR6="-",NA(),AR6)</f>
        <v>610.66</v>
      </c>
      <c r="AT11" s="65">
        <f>IF(AS6="-",NA(),AS6)</f>
        <v>630.92999999999995</v>
      </c>
      <c r="AU11" s="65">
        <f>IF(AT6="-",NA(),AT6)</f>
        <v>673.58</v>
      </c>
      <c r="BA11" s="64" t="s">
        <v>23</v>
      </c>
      <c r="BB11" s="65">
        <f>IF(BA6="-",NA(),BA6)</f>
        <v>158.68</v>
      </c>
      <c r="BC11" s="65">
        <f>IF(BB6="-",NA(),BB6)</f>
        <v>138.62</v>
      </c>
      <c r="BD11" s="65">
        <f>IF(BC6="-",NA(),BC6)</f>
        <v>121.35</v>
      </c>
      <c r="BE11" s="65">
        <f>IF(BD6="-",NA(),BD6)</f>
        <v>106.26</v>
      </c>
      <c r="BF11" s="65">
        <f>IF(BE6="-",NA(),BE6)</f>
        <v>79.28</v>
      </c>
      <c r="BL11" s="64" t="s">
        <v>23</v>
      </c>
      <c r="BM11" s="65">
        <f>IF(BL6="-",NA(),BL6)</f>
        <v>120.39</v>
      </c>
      <c r="BN11" s="65">
        <f>IF(BM6="-",NA(),BM6)</f>
        <v>114.54</v>
      </c>
      <c r="BO11" s="65">
        <f>IF(BN6="-",NA(),BN6)</f>
        <v>94.85</v>
      </c>
      <c r="BP11" s="65">
        <f>IF(BO6="-",NA(),BO6)</f>
        <v>126.47</v>
      </c>
      <c r="BQ11" s="65">
        <f>IF(BP6="-",NA(),BP6)</f>
        <v>97.21</v>
      </c>
      <c r="BW11" s="64" t="s">
        <v>23</v>
      </c>
      <c r="BX11" s="65">
        <f>IF(BW6="-",NA(),BW6)</f>
        <v>37.619999999999997</v>
      </c>
      <c r="BY11" s="65">
        <f>IF(BX6="-",NA(),BX6)</f>
        <v>39.54</v>
      </c>
      <c r="BZ11" s="65">
        <f>IF(BY6="-",NA(),BY6)</f>
        <v>47.71</v>
      </c>
      <c r="CA11" s="65">
        <f>IF(BZ6="-",NA(),BZ6)</f>
        <v>35.869999999999997</v>
      </c>
      <c r="CB11" s="65">
        <f>IF(CA6="-",NA(),CA6)</f>
        <v>46.71</v>
      </c>
      <c r="CH11" s="64" t="s">
        <v>23</v>
      </c>
      <c r="CI11" s="65">
        <f>IF(CH6="-",NA(),CH6)</f>
        <v>21.46</v>
      </c>
      <c r="CJ11" s="65">
        <f>IF(CI6="-",NA(),CI6)</f>
        <v>21.61</v>
      </c>
      <c r="CK11" s="65">
        <f>IF(CJ6="-",NA(),CJ6)</f>
        <v>20.96</v>
      </c>
      <c r="CL11" s="65">
        <f>IF(CK6="-",NA(),CK6)</f>
        <v>26.31</v>
      </c>
      <c r="CM11" s="65">
        <f>IF(CL6="-",NA(),CL6)</f>
        <v>23.9</v>
      </c>
      <c r="CS11" s="64" t="s">
        <v>23</v>
      </c>
      <c r="CT11" s="65">
        <f>IF(CS6="-",NA(),CS6)</f>
        <v>49.4</v>
      </c>
      <c r="CU11" s="65">
        <f>IF(CT6="-",NA(),CT6)</f>
        <v>47.4</v>
      </c>
      <c r="CV11" s="65">
        <f>IF(CU6="-",NA(),CU6)</f>
        <v>43.4</v>
      </c>
      <c r="CW11" s="65">
        <f>IF(CV6="-",NA(),CV6)</f>
        <v>52.67</v>
      </c>
      <c r="CX11" s="65">
        <f>IF(CW6="-",NA(),CW6)</f>
        <v>52.67</v>
      </c>
      <c r="DD11" s="64" t="s">
        <v>23</v>
      </c>
      <c r="DE11" s="65">
        <f>IF(DD6="-",NA(),DD6)</f>
        <v>77.39</v>
      </c>
      <c r="DF11" s="65">
        <f>IF(DE6="-",NA(),DE6)</f>
        <v>78.19</v>
      </c>
      <c r="DG11" s="65">
        <f>IF(DF6="-",NA(),DF6)</f>
        <v>76.709999999999994</v>
      </c>
      <c r="DH11" s="65">
        <f>IF(DG6="-",NA(),DG6)</f>
        <v>77.78</v>
      </c>
      <c r="DI11" s="65">
        <f>IF(DH6="-",NA(),DH6)</f>
        <v>79</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109.99</v>
      </c>
      <c r="V12" s="65">
        <f>IF(Z6="-",NA(),Z6)</f>
        <v>109.1</v>
      </c>
      <c r="W12" s="65">
        <f>IF(AA6="-",NA(),AA6)</f>
        <v>108.18</v>
      </c>
      <c r="X12" s="65">
        <f>IF(AB6="-",NA(),AB6)</f>
        <v>114.99</v>
      </c>
      <c r="Y12" s="65">
        <f>IF(AC6="-",NA(),AC6)</f>
        <v>110.04</v>
      </c>
      <c r="AE12" s="64" t="s">
        <v>24</v>
      </c>
      <c r="AF12" s="65">
        <f>IF(AJ6="-",NA(),AJ6)</f>
        <v>83.56</v>
      </c>
      <c r="AG12" s="65">
        <f t="shared" ref="AG12:AJ12" si="10">IF(AK6="-",NA(),AK6)</f>
        <v>82.78</v>
      </c>
      <c r="AH12" s="65">
        <f t="shared" si="10"/>
        <v>79.27</v>
      </c>
      <c r="AI12" s="65">
        <f t="shared" si="10"/>
        <v>75.56</v>
      </c>
      <c r="AJ12" s="65">
        <f t="shared" si="10"/>
        <v>68.38</v>
      </c>
      <c r="AP12" s="64" t="s">
        <v>24</v>
      </c>
      <c r="AQ12" s="65">
        <f>IF(AU6="-",NA(),AU6)</f>
        <v>688.41</v>
      </c>
      <c r="AR12" s="65">
        <f t="shared" ref="AR12:AU12" si="11">IF(AV6="-",NA(),AV6)</f>
        <v>649.91999999999996</v>
      </c>
      <c r="AS12" s="65">
        <f t="shared" si="11"/>
        <v>680.22</v>
      </c>
      <c r="AT12" s="65">
        <f t="shared" si="11"/>
        <v>786.06</v>
      </c>
      <c r="AU12" s="65">
        <f t="shared" si="11"/>
        <v>771.18</v>
      </c>
      <c r="BA12" s="64" t="s">
        <v>24</v>
      </c>
      <c r="BB12" s="65">
        <f>IF(BF6="-",NA(),BF6)</f>
        <v>505.25</v>
      </c>
      <c r="BC12" s="65">
        <f t="shared" ref="BC12:BF12" si="12">IF(BG6="-",NA(),BG6)</f>
        <v>531.53</v>
      </c>
      <c r="BD12" s="65">
        <f t="shared" si="12"/>
        <v>504.73</v>
      </c>
      <c r="BE12" s="65">
        <f t="shared" si="12"/>
        <v>450.91</v>
      </c>
      <c r="BF12" s="65">
        <f t="shared" si="12"/>
        <v>444.01</v>
      </c>
      <c r="BL12" s="64" t="s">
        <v>24</v>
      </c>
      <c r="BM12" s="65">
        <f>IF(BQ6="-",NA(),BQ6)</f>
        <v>93.58</v>
      </c>
      <c r="BN12" s="65">
        <f t="shared" ref="BN12:BQ12" si="13">IF(BR6="-",NA(),BR6)</f>
        <v>93.31</v>
      </c>
      <c r="BO12" s="65">
        <f t="shared" si="13"/>
        <v>92.2</v>
      </c>
      <c r="BP12" s="65">
        <f t="shared" si="13"/>
        <v>103.39</v>
      </c>
      <c r="BQ12" s="65">
        <f t="shared" si="13"/>
        <v>96.49</v>
      </c>
      <c r="BW12" s="64" t="s">
        <v>24</v>
      </c>
      <c r="BX12" s="65">
        <f>IF(CB6="-",NA(),CB6)</f>
        <v>33.79</v>
      </c>
      <c r="BY12" s="65">
        <f t="shared" ref="BY12:CB12" si="14">IF(CC6="-",NA(),CC6)</f>
        <v>33.81</v>
      </c>
      <c r="BZ12" s="65">
        <f t="shared" si="14"/>
        <v>34.33</v>
      </c>
      <c r="CA12" s="65">
        <f t="shared" si="14"/>
        <v>30.96</v>
      </c>
      <c r="CB12" s="65">
        <f t="shared" si="14"/>
        <v>33.229999999999997</v>
      </c>
      <c r="CH12" s="64" t="s">
        <v>24</v>
      </c>
      <c r="CI12" s="65">
        <f>IF(CM6="-",NA(),CM6)</f>
        <v>43.12</v>
      </c>
      <c r="CJ12" s="65">
        <f t="shared" ref="CJ12:CM12" si="15">IF(CN6="-",NA(),CN6)</f>
        <v>43.85</v>
      </c>
      <c r="CK12" s="65">
        <f t="shared" si="15"/>
        <v>44.05</v>
      </c>
      <c r="CL12" s="65">
        <f t="shared" si="15"/>
        <v>45.51</v>
      </c>
      <c r="CM12" s="65">
        <f t="shared" si="15"/>
        <v>44.67</v>
      </c>
      <c r="CS12" s="64" t="s">
        <v>24</v>
      </c>
      <c r="CT12" s="65">
        <f>IF(CX6="-",NA(),CX6)</f>
        <v>61.62</v>
      </c>
      <c r="CU12" s="65">
        <f t="shared" ref="CU12:CX12" si="16">IF(CY6="-",NA(),CY6)</f>
        <v>61.64</v>
      </c>
      <c r="CV12" s="65">
        <f t="shared" si="16"/>
        <v>61.85</v>
      </c>
      <c r="CW12" s="65">
        <f t="shared" si="16"/>
        <v>64.14</v>
      </c>
      <c r="CX12" s="65">
        <f t="shared" si="16"/>
        <v>63.89</v>
      </c>
      <c r="DD12" s="64" t="s">
        <v>24</v>
      </c>
      <c r="DE12" s="65">
        <f>IF(DI6="-",NA(),DI6)</f>
        <v>51.15</v>
      </c>
      <c r="DF12" s="65">
        <f t="shared" ref="DF12:DI12" si="17">IF(DJ6="-",NA(),DJ6)</f>
        <v>52.15</v>
      </c>
      <c r="DG12" s="65">
        <f t="shared" si="17"/>
        <v>52.21</v>
      </c>
      <c r="DH12" s="65">
        <f t="shared" si="17"/>
        <v>54.51</v>
      </c>
      <c r="DI12" s="65">
        <f t="shared" si="17"/>
        <v>55.38</v>
      </c>
      <c r="DO12" s="64" t="s">
        <v>24</v>
      </c>
      <c r="DP12" s="65">
        <f>IF(DT6="-",NA(),DT6)</f>
        <v>20.8</v>
      </c>
      <c r="DQ12" s="65">
        <f t="shared" ref="DQ12:DT12" si="18">IF(DU6="-",NA(),DU6)</f>
        <v>29.43</v>
      </c>
      <c r="DR12" s="65">
        <f t="shared" si="18"/>
        <v>32.03</v>
      </c>
      <c r="DS12" s="65">
        <f t="shared" si="18"/>
        <v>36.58</v>
      </c>
      <c r="DT12" s="65">
        <f t="shared" si="18"/>
        <v>40.880000000000003</v>
      </c>
      <c r="DZ12" s="64" t="s">
        <v>24</v>
      </c>
      <c r="EA12" s="65">
        <f>IF(EE6="-",NA(),EE6)</f>
        <v>0.11</v>
      </c>
      <c r="EB12" s="65">
        <f t="shared" ref="EB12:EE12" si="19">IF(EF6="-",NA(),EF6)</f>
        <v>0.11</v>
      </c>
      <c r="EC12" s="65">
        <f t="shared" si="19"/>
        <v>0.11</v>
      </c>
      <c r="ED12" s="65">
        <f t="shared" si="19"/>
        <v>0.36</v>
      </c>
      <c r="EE12" s="65">
        <f t="shared" si="19"/>
        <v>0.12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gasu18</cp:lastModifiedBy>
  <cp:lastPrinted>2022-01-20T06:35:15Z</cp:lastPrinted>
  <dcterms:created xsi:type="dcterms:W3CDTF">2021-12-03T08:59:07Z</dcterms:created>
  <dcterms:modified xsi:type="dcterms:W3CDTF">2022-01-21T06:43:57Z</dcterms:modified>
  <cp:category/>
</cp:coreProperties>
</file>