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1235" yWindow="15" windowWidth="12705" windowHeight="1032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<sst xmlns="http://schemas.openxmlformats.org/spreadsheetml/2006/main" count="220" uniqueCount="110">
  <si>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</si>
  <si>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</si>
  <si>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</si>
  <si>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</si>
  <si>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</si>
  <si>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</si>
  <si>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</si>
  <si>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</si>
  <si>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</si>
  <si>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</si>
  <si>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</si>
  <si>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</si>
  <si>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</si>
  <si>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</si>
  <si>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</si>
  <si>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</si>
  <si>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</si>
  <si>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</si>
  <si>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</si>
  <si>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</si>
  <si>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</si>
  <si>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</si>
  <si>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</si>
  <si>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</si>
  <si>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</si>
  <si>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</si>
  <si>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</si>
  <si>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</si>
  <si>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</si>
  <si>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</si>
  <si>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</si>
  <si>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</si>
  <si>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</si>
  <si>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</si>
  <si>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</si>
  <si>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</si>
  <si>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</si>
  <si>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</si>
  <si>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</si>
  <si>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</si>
  <si>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</si>
  <si>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</si>
  <si>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</si>
  <si>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</si>
  <si>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</si>
  <si>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</si>
  <si>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</si>
  <si>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</si>
  <si>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</si>
  <si>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</si>
  <si>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</si>
  <si>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</si>
  <si>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</si>
  <si>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</si>
  <si>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</si>
  <si>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</si>
  <si>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</si>
  <si>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</si>
  <si>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</si>
  <si>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</si>
  <si>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</si>
  <si>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</si>
  <si>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</si>
  <si>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</si>
  <si>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</si>
  <si>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</si>
  <si>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</si>
  <si>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</si>
  <si>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</si>
  <si>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</si>
  <si>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</si>
  <si>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</si>
  <si>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</si>
  <si>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</si>
  <si>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</si>
  <si>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</si>
  <si>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</si>
  <si>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</si>
  <si>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</si>
  <si>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</si>
  <si>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</si>
  <si>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</si>
  <si>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</si>
  <si>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</si>
  <si>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</si>
  <si>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</si>
  <si>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</si>
  <si>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</si>
  <si>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</si>
  <si>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</si>
  <si>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</si>
  <si>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</si>
  <si>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</si>
  <si>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</si>
  <si>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</si>
  <si>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</si>
  <si>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小千谷市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</si>
  <si>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</si>
  <si>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</si>
  <si>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</si>
  <si>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</si>
  <si>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</si>
  <si>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</si>
  <si>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</si>
  <si>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</si>
  <si>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</si>
  <si>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</si>
  <si>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経常収支比率がH26年度に大幅に改善し黒字化
　したのは、会計基準見直しにより長期前受金戻入
　が皆増（91,813千円）した一方、法適用当初から
　フル償却採用で減価償却費が増えなかったため。
②　会計基準見直し（みなし償却廃止）に伴う移行
　処理により利益剰余金（その他未処分利益剰余金
　変動額）が皆増（366,354千円）したため、累積
　欠損はH26年度解消したが、皆増分を資本金に組
　み入れたことにより、H27年度欠損金が発生し
　た。
③　流動比率がH25年度に大幅に改善したのは、分
　流式下水道等に要する経費の算定方法（公共下水
　道事業との配分）を見直し現金預金が増えた影
　響。また、H26年度に極端に低下したのは、会計
　基準見直し（借入資本金廃止）に伴い新たに流動
　負債に計上した1年以内返済期限到来企業債の金
　額が極めて大きいため。
④　企業債残高対事業規模比率における「企業債残
　高」は一般会計が負担すると見込まれる額を控除
　した値であり、分流式下水道等に要する経費の算
　定方法を見直したH25年度に大幅に改善した。
⑤　経費回収率における「経費」（汚水処理費）は
　公費負担分（分流式下水道等に要する経費等）を
　控除した値であり、分流式下水道等に要する経費
　の算定方法を見直したH25年度大幅に改善した。
⑥　汚水処理原価の算定に用いている「汚水処理
　費」は公費負担分を控除した値であり、分流式下
　水道等に要する経費の算定方法を見直したH25年
　度に大幅に低下した。
⑦　施設利用率は、類似団体平均値まで低下した。
⑧　元々高い水洗化率のさらなる上昇は困難。</t>
    <rPh sb="2" eb="4">
      <t>ケイジョウ</t>
    </rPh>
    <rPh sb="4" eb="6">
      <t>シュウシ</t>
    </rPh>
    <rPh sb="6" eb="8">
      <t>ヒリツ</t>
    </rPh>
    <rPh sb="12" eb="14">
      <t>ネンド</t>
    </rPh>
    <rPh sb="15" eb="17">
      <t>オオハバ</t>
    </rPh>
    <rPh sb="18" eb="20">
      <t>カイゼン</t>
    </rPh>
    <rPh sb="21" eb="24">
      <t>クロジカ</t>
    </rPh>
    <rPh sb="60" eb="62">
      <t>センエン</t>
    </rPh>
    <rPh sb="68" eb="69">
      <t>ホウ</t>
    </rPh>
    <rPh sb="69" eb="71">
      <t>テキヨウ</t>
    </rPh>
    <rPh sb="71" eb="73">
      <t>トウショ</t>
    </rPh>
    <rPh sb="81" eb="83">
      <t>サイヨウ</t>
    </rPh>
    <rPh sb="84" eb="86">
      <t>ゲンカ</t>
    </rPh>
    <rPh sb="86" eb="88">
      <t>ショウキャク</t>
    </rPh>
    <rPh sb="88" eb="89">
      <t>ヒ</t>
    </rPh>
    <rPh sb="90" eb="91">
      <t>フ</t>
    </rPh>
    <rPh sb="102" eb="104">
      <t>カイケイ</t>
    </rPh>
    <rPh sb="104" eb="106">
      <t>キジュン</t>
    </rPh>
    <rPh sb="106" eb="108">
      <t>ミナオ</t>
    </rPh>
    <rPh sb="113" eb="115">
      <t>ショウキャク</t>
    </rPh>
    <rPh sb="115" eb="117">
      <t>ハイシ</t>
    </rPh>
    <rPh sb="119" eb="120">
      <t>トモナ</t>
    </rPh>
    <rPh sb="125" eb="127">
      <t>ショリ</t>
    </rPh>
    <rPh sb="130" eb="132">
      <t>リエキ</t>
    </rPh>
    <rPh sb="132" eb="135">
      <t>ジョウヨキン</t>
    </rPh>
    <rPh sb="138" eb="139">
      <t>タ</t>
    </rPh>
    <rPh sb="139" eb="142">
      <t>ミショブン</t>
    </rPh>
    <rPh sb="142" eb="144">
      <t>リエキ</t>
    </rPh>
    <rPh sb="144" eb="147">
      <t>ジョウヨキン</t>
    </rPh>
    <rPh sb="149" eb="151">
      <t>ヘンドウ</t>
    </rPh>
    <rPh sb="151" eb="152">
      <t>ガク</t>
    </rPh>
    <rPh sb="154" eb="155">
      <t>ミナ</t>
    </rPh>
    <rPh sb="155" eb="156">
      <t>ゾウ</t>
    </rPh>
    <rPh sb="164" eb="166">
      <t>センエン</t>
    </rPh>
    <rPh sb="172" eb="174">
      <t>ルイセキ</t>
    </rPh>
    <rPh sb="176" eb="178">
      <t>ケッソン</t>
    </rPh>
    <rPh sb="182" eb="184">
      <t>ネンド</t>
    </rPh>
    <rPh sb="184" eb="186">
      <t>カイショウ</t>
    </rPh>
    <rPh sb="190" eb="192">
      <t>カイゾウ</t>
    </rPh>
    <rPh sb="192" eb="193">
      <t>ブン</t>
    </rPh>
    <rPh sb="194" eb="197">
      <t>シホンキン</t>
    </rPh>
    <rPh sb="198" eb="199">
      <t>ク</t>
    </rPh>
    <rPh sb="202" eb="203">
      <t>イ</t>
    </rPh>
    <rPh sb="214" eb="216">
      <t>ネンド</t>
    </rPh>
    <rPh sb="216" eb="219">
      <t>ケッソンキン</t>
    </rPh>
    <rPh sb="220" eb="222">
      <t>ハッセイ</t>
    </rPh>
    <rPh sb="230" eb="232">
      <t>リュウドウ</t>
    </rPh>
    <rPh sb="232" eb="234">
      <t>ヒリツ</t>
    </rPh>
    <rPh sb="241" eb="243">
      <t>オオハバ</t>
    </rPh>
    <rPh sb="290" eb="292">
      <t>ゲンキン</t>
    </rPh>
    <rPh sb="292" eb="294">
      <t>ヨキン</t>
    </rPh>
    <rPh sb="295" eb="296">
      <t>フ</t>
    </rPh>
    <rPh sb="309" eb="311">
      <t>ネンド</t>
    </rPh>
    <rPh sb="407" eb="408">
      <t>サイ</t>
    </rPh>
    <rPh sb="414" eb="416">
      <t>イッパン</t>
    </rPh>
    <rPh sb="416" eb="418">
      <t>カイケイ</t>
    </rPh>
    <rPh sb="419" eb="421">
      <t>フタン</t>
    </rPh>
    <rPh sb="429" eb="430">
      <t>ガク</t>
    </rPh>
    <rPh sb="437" eb="438">
      <t>アタイ</t>
    </rPh>
    <rPh sb="484" eb="486">
      <t>ケイヒ</t>
    </rPh>
    <rPh sb="486" eb="488">
      <t>カイシュウ</t>
    </rPh>
    <rPh sb="488" eb="489">
      <t>リツ</t>
    </rPh>
    <rPh sb="498" eb="500">
      <t>オスイ</t>
    </rPh>
    <rPh sb="500" eb="502">
      <t>ショリ</t>
    </rPh>
    <rPh sb="502" eb="503">
      <t>ヒ</t>
    </rPh>
    <rPh sb="515" eb="516">
      <t>シキ</t>
    </rPh>
    <rPh sb="516" eb="520">
      <t>ゲスイドウトウ</t>
    </rPh>
    <rPh sb="521" eb="522">
      <t>ヨウ</t>
    </rPh>
    <rPh sb="524" eb="526">
      <t>ケイヒ</t>
    </rPh>
    <rPh sb="526" eb="527">
      <t>トウ</t>
    </rPh>
    <rPh sb="581" eb="583">
      <t>オスイ</t>
    </rPh>
    <rPh sb="583" eb="585">
      <t>ショリ</t>
    </rPh>
    <rPh sb="585" eb="587">
      <t>ゲンカ</t>
    </rPh>
    <rPh sb="657" eb="659">
      <t>テイカ</t>
    </rPh>
    <rPh sb="665" eb="667">
      <t>シセツ</t>
    </rPh>
    <rPh sb="667" eb="670">
      <t>リヨウリツ</t>
    </rPh>
    <rPh sb="672" eb="674">
      <t>ルイジ</t>
    </rPh>
    <rPh sb="674" eb="676">
      <t>ダンタイ</t>
    </rPh>
    <rPh sb="676" eb="678">
      <t>ヘイキン</t>
    </rPh>
    <rPh sb="678" eb="679">
      <t>アタイ</t>
    </rPh>
    <rPh sb="681" eb="683">
      <t>テイカ</t>
    </rPh>
    <rPh sb="689" eb="691">
      <t>モトモト</t>
    </rPh>
    <rPh sb="691" eb="692">
      <t>タカ</t>
    </rPh>
    <rPh sb="702" eb="704">
      <t>ジョウショウ</t>
    </rPh>
    <rPh sb="705" eb="707">
      <t>コンナン</t>
    </rPh>
    <phoneticPr fontId="4"/>
  </si>
  <si>
    <t>①　当市の有形固定資産減価償却率が低いのは、地
　方公営企業法を適用し減価償却を開始したのが
　H22年度からで歴史が非常に浅く、減価償却累計
　額がまだ少ないためである。その代わり、この値
　は今後着実に上昇し続ける。なお、H26年度に類
　似団体平均値が急に伸びた中当市の伸びが従来ど
　おりだったのは、当市が法適用当初からフル償却
　を採用していたため、会計基準見直し（みなし償
　却制度廃止）の影響を受けなかったことが要因。
②　当市は最も古い鴻野谷地区農業集落排水処理施
　設でも供用開始年月日がS62年6月1日と比較的遅
　く、法定耐用年数を経過した管渠がまだ存在しな
　いため、管渠老朽化率は0％となっている。
③　上記状況のため当市はまだ管渠の更新に着手し
　ていない。そのため、管渠改善率も0％となって
　いる。</t>
    <rPh sb="2" eb="4">
      <t>トウシ</t>
    </rPh>
    <rPh sb="5" eb="7">
      <t>ユウケイ</t>
    </rPh>
    <rPh sb="7" eb="9">
      <t>コテイ</t>
    </rPh>
    <rPh sb="9" eb="11">
      <t>シサン</t>
    </rPh>
    <rPh sb="11" eb="13">
      <t>ゲンカ</t>
    </rPh>
    <rPh sb="13" eb="15">
      <t>ショウキャク</t>
    </rPh>
    <rPh sb="15" eb="16">
      <t>リツ</t>
    </rPh>
    <rPh sb="17" eb="18">
      <t>ヒク</t>
    </rPh>
    <rPh sb="26" eb="28">
      <t>コウエイ</t>
    </rPh>
    <rPh sb="28" eb="30">
      <t>キギョウ</t>
    </rPh>
    <rPh sb="30" eb="31">
      <t>ホウ</t>
    </rPh>
    <rPh sb="32" eb="34">
      <t>テキヨウ</t>
    </rPh>
    <rPh sb="35" eb="37">
      <t>ゲンカ</t>
    </rPh>
    <rPh sb="37" eb="39">
      <t>ショウキャク</t>
    </rPh>
    <rPh sb="40" eb="42">
      <t>カイシ</t>
    </rPh>
    <rPh sb="51" eb="53">
      <t>ネンド</t>
    </rPh>
    <rPh sb="56" eb="58">
      <t>レキシ</t>
    </rPh>
    <rPh sb="59" eb="61">
      <t>ヒジョウ</t>
    </rPh>
    <rPh sb="62" eb="63">
      <t>アサ</t>
    </rPh>
    <rPh sb="65" eb="67">
      <t>ゲンカ</t>
    </rPh>
    <rPh sb="67" eb="69">
      <t>ショウキャク</t>
    </rPh>
    <rPh sb="77" eb="78">
      <t>スク</t>
    </rPh>
    <rPh sb="88" eb="89">
      <t>カ</t>
    </rPh>
    <rPh sb="94" eb="95">
      <t>アタイ</t>
    </rPh>
    <rPh sb="98" eb="100">
      <t>コンゴ</t>
    </rPh>
    <rPh sb="100" eb="102">
      <t>チャクジツ</t>
    </rPh>
    <rPh sb="103" eb="105">
      <t>ジョウショウシ</t>
    </rPh>
    <rPh sb="105" eb="107">
      <t>ツヅ</t>
    </rPh>
    <rPh sb="116" eb="118">
      <t>ネンド</t>
    </rPh>
    <rPh sb="123" eb="125">
      <t>ダンタイ</t>
    </rPh>
    <rPh sb="125" eb="128">
      <t>ヘイキンチ</t>
    </rPh>
    <rPh sb="129" eb="130">
      <t>キュウ</t>
    </rPh>
    <rPh sb="131" eb="132">
      <t>ノ</t>
    </rPh>
    <rPh sb="134" eb="135">
      <t>ナカ</t>
    </rPh>
    <rPh sb="135" eb="137">
      <t>トウシ</t>
    </rPh>
    <rPh sb="138" eb="139">
      <t>ノ</t>
    </rPh>
    <rPh sb="141" eb="143">
      <t>ジュウライ</t>
    </rPh>
    <rPh sb="154" eb="156">
      <t>トウシ</t>
    </rPh>
    <rPh sb="157" eb="158">
      <t>ホウ</t>
    </rPh>
    <rPh sb="158" eb="160">
      <t>テキヨウ</t>
    </rPh>
    <rPh sb="160" eb="162">
      <t>トウショ</t>
    </rPh>
    <rPh sb="166" eb="168">
      <t>ショウキャク</t>
    </rPh>
    <rPh sb="171" eb="173">
      <t>サイヨウ</t>
    </rPh>
    <rPh sb="180" eb="182">
      <t>カイケイ</t>
    </rPh>
    <rPh sb="182" eb="184">
      <t>キジュン</t>
    </rPh>
    <rPh sb="184" eb="186">
      <t>ミナオ</t>
    </rPh>
    <rPh sb="195" eb="197">
      <t>セイド</t>
    </rPh>
    <rPh sb="197" eb="199">
      <t>ハイシ</t>
    </rPh>
    <rPh sb="201" eb="203">
      <t>エイキョウ</t>
    </rPh>
    <rPh sb="204" eb="205">
      <t>ウ</t>
    </rPh>
    <rPh sb="213" eb="215">
      <t>ヨウイン</t>
    </rPh>
    <rPh sb="219" eb="221">
      <t>トウシ</t>
    </rPh>
    <rPh sb="222" eb="223">
      <t>モット</t>
    </rPh>
    <rPh sb="224" eb="225">
      <t>フル</t>
    </rPh>
    <rPh sb="226" eb="229">
      <t>コウノヤ</t>
    </rPh>
    <rPh sb="229" eb="231">
      <t>チク</t>
    </rPh>
    <rPh sb="231" eb="237">
      <t>ノウハイ</t>
    </rPh>
    <rPh sb="237" eb="239">
      <t>ショリ</t>
    </rPh>
    <rPh sb="245" eb="247">
      <t>キョウヨウ</t>
    </rPh>
    <rPh sb="249" eb="252">
      <t>ネンガッピ</t>
    </rPh>
    <rPh sb="256" eb="257">
      <t>ネン</t>
    </rPh>
    <rPh sb="258" eb="259">
      <t>ガツ</t>
    </rPh>
    <rPh sb="260" eb="261">
      <t>ニチ</t>
    </rPh>
    <rPh sb="262" eb="265">
      <t>ヒカクテキ</t>
    </rPh>
    <rPh sb="265" eb="266">
      <t>オソ</t>
    </rPh>
    <rPh sb="270" eb="272">
      <t>ホウテイ</t>
    </rPh>
    <rPh sb="272" eb="274">
      <t>タイヨウ</t>
    </rPh>
    <rPh sb="277" eb="279">
      <t>ケイカ</t>
    </rPh>
    <rPh sb="281" eb="283">
      <t>カンキョ</t>
    </rPh>
    <rPh sb="286" eb="288">
      <t>ソンザイ</t>
    </rPh>
    <rPh sb="296" eb="298">
      <t>カンキョ</t>
    </rPh>
    <rPh sb="298" eb="301">
      <t>ロウキュウカ</t>
    </rPh>
    <rPh sb="301" eb="302">
      <t>リツ</t>
    </rPh>
    <rPh sb="315" eb="317">
      <t>ジョウキ</t>
    </rPh>
    <rPh sb="317" eb="319">
      <t>ジョウキョウ</t>
    </rPh>
    <rPh sb="322" eb="324">
      <t>トウシ</t>
    </rPh>
    <rPh sb="327" eb="329">
      <t>カンキョ</t>
    </rPh>
    <rPh sb="330" eb="332">
      <t>コウシン</t>
    </rPh>
    <rPh sb="333" eb="335">
      <t>チャクシュ</t>
    </rPh>
    <rPh sb="348" eb="350">
      <t>カンキョ</t>
    </rPh>
    <rPh sb="350" eb="352">
      <t>カイゼン</t>
    </rPh>
    <rPh sb="352" eb="353">
      <t>リツ</t>
    </rPh>
    <phoneticPr fontId="4"/>
  </si>
  <si>
    <t>　当市の経営指標が類似団体に比べ総じて良好なのは、一般会計からの繰入金（H27年度240,365千円）受入によるものであるが、一般会計も厳しさを増しており、現在の状況が続く保証は全くない。
　また、当市はH21年度をもって予定していた全ての地区の整備を完了した上、エリアが農村地区であるため人口の減少がより顕著なことから、既に水洗便所設置済人口は減少し続けている。今後は処理区域内人口の減少と節水機器の普及による有収水量の減少がより一層深刻となり、このままでは使用料収入は確実に減少し続けることになる。
　当市の農業集落排水処理施設使用料は、（消費税増税を除けば）H13年6月に下水道使用料と同額に変更して以来値上げをしていない。公共下水道への接続等により効率的な経営に努めるものの、本事業を継続して行くためには、公共下水道事業以上に使用料の値上げが避けられない状況となっている。</t>
    <rPh sb="1" eb="3">
      <t>トウシ</t>
    </rPh>
    <rPh sb="4" eb="6">
      <t>ケイエイ</t>
    </rPh>
    <rPh sb="6" eb="8">
      <t>シヒョウ</t>
    </rPh>
    <rPh sb="9" eb="11">
      <t>ルイジ</t>
    </rPh>
    <rPh sb="11" eb="13">
      <t>ダンタイ</t>
    </rPh>
    <rPh sb="14" eb="15">
      <t>クラ</t>
    </rPh>
    <rPh sb="16" eb="17">
      <t>ソウ</t>
    </rPh>
    <rPh sb="19" eb="21">
      <t>リョウコウ</t>
    </rPh>
    <rPh sb="32" eb="34">
      <t>クリイレ</t>
    </rPh>
    <rPh sb="34" eb="35">
      <t>キン</t>
    </rPh>
    <rPh sb="39" eb="41">
      <t>ネンド</t>
    </rPh>
    <rPh sb="48" eb="50">
      <t>センエン</t>
    </rPh>
    <rPh sb="51" eb="53">
      <t>ウケイレ</t>
    </rPh>
    <rPh sb="63" eb="65">
      <t>イッパン</t>
    </rPh>
    <rPh sb="65" eb="67">
      <t>カイケイ</t>
    </rPh>
    <rPh sb="68" eb="69">
      <t>キビ</t>
    </rPh>
    <rPh sb="72" eb="73">
      <t>マ</t>
    </rPh>
    <rPh sb="78" eb="80">
      <t>ゲンザイ</t>
    </rPh>
    <rPh sb="81" eb="83">
      <t>ジョウキョウ</t>
    </rPh>
    <rPh sb="84" eb="85">
      <t>ツヅ</t>
    </rPh>
    <rPh sb="86" eb="88">
      <t>ホショウ</t>
    </rPh>
    <rPh sb="89" eb="90">
      <t>マッタ</t>
    </rPh>
    <rPh sb="111" eb="113">
      <t>ヨテイ</t>
    </rPh>
    <rPh sb="117" eb="118">
      <t>スベ</t>
    </rPh>
    <rPh sb="120" eb="122">
      <t>チク</t>
    </rPh>
    <rPh sb="123" eb="125">
      <t>セイビ</t>
    </rPh>
    <rPh sb="126" eb="128">
      <t>カンリョウ</t>
    </rPh>
    <rPh sb="130" eb="131">
      <t>ウエ</t>
    </rPh>
    <rPh sb="161" eb="162">
      <t>スデ</t>
    </rPh>
    <rPh sb="163" eb="165">
      <t>スイセン</t>
    </rPh>
    <rPh sb="165" eb="167">
      <t>ベンジョ</t>
    </rPh>
    <rPh sb="167" eb="169">
      <t>セッチ</t>
    </rPh>
    <rPh sb="169" eb="170">
      <t>ズ</t>
    </rPh>
    <rPh sb="170" eb="172">
      <t>ジンコウ</t>
    </rPh>
    <rPh sb="173" eb="175">
      <t>ゲンショウ</t>
    </rPh>
    <rPh sb="176" eb="177">
      <t>ツヅ</t>
    </rPh>
    <rPh sb="185" eb="187">
      <t>ショリ</t>
    </rPh>
    <rPh sb="187" eb="190">
      <t>クイキナイ</t>
    </rPh>
    <rPh sb="216" eb="218">
      <t>イッソウ</t>
    </rPh>
    <rPh sb="218" eb="220">
      <t>シンコク</t>
    </rPh>
    <rPh sb="230" eb="233">
      <t>シヨウリョウ</t>
    </rPh>
    <rPh sb="233" eb="235">
      <t>シュウニュウ</t>
    </rPh>
    <rPh sb="236" eb="238">
      <t>カクジツ</t>
    </rPh>
    <rPh sb="239" eb="241">
      <t>ゲンショウシ</t>
    </rPh>
    <rPh sb="241" eb="243">
      <t>ツヅ</t>
    </rPh>
    <rPh sb="262" eb="264">
      <t>ショリ</t>
    </rPh>
    <rPh sb="264" eb="266">
      <t>シセツ</t>
    </rPh>
    <rPh sb="266" eb="269">
      <t>シヨウリョウ</t>
    </rPh>
    <rPh sb="275" eb="277">
      <t>ゾウゼイ</t>
    </rPh>
    <rPh sb="285" eb="286">
      <t>ネン</t>
    </rPh>
    <rPh sb="287" eb="288">
      <t>ガツ</t>
    </rPh>
    <rPh sb="289" eb="292">
      <t>ゲスイドウ</t>
    </rPh>
    <rPh sb="292" eb="295">
      <t>シヨウリョウ</t>
    </rPh>
    <rPh sb="296" eb="298">
      <t>ドウガク</t>
    </rPh>
    <rPh sb="299" eb="301">
      <t>ヘンコウ</t>
    </rPh>
    <rPh sb="303" eb="305">
      <t>イライ</t>
    </rPh>
    <rPh sb="305" eb="307">
      <t>ネア</t>
    </rPh>
    <rPh sb="315" eb="317">
      <t>コウキョウ</t>
    </rPh>
    <rPh sb="317" eb="320">
      <t>ゲスイドウ</t>
    </rPh>
    <rPh sb="322" eb="324">
      <t>セツゾク</t>
    </rPh>
    <rPh sb="324" eb="325">
      <t>トウ</t>
    </rPh>
    <rPh sb="328" eb="331">
      <t>コウリツテキ</t>
    </rPh>
    <rPh sb="332" eb="334">
      <t>ケイエイ</t>
    </rPh>
    <rPh sb="335" eb="336">
      <t>ツト</t>
    </rPh>
    <rPh sb="342" eb="343">
      <t>ホン</t>
    </rPh>
    <rPh sb="343" eb="345">
      <t>ジギョウ</t>
    </rPh>
    <rPh sb="346" eb="348">
      <t>ケイゾク</t>
    </rPh>
    <rPh sb="350" eb="351">
      <t>イ</t>
    </rPh>
    <rPh sb="357" eb="359">
      <t>コウキョウ</t>
    </rPh>
    <rPh sb="359" eb="362">
      <t>ゲスイドウ</t>
    </rPh>
    <rPh sb="362" eb="364">
      <t>ジギョウ</t>
    </rPh>
    <rPh sb="364" eb="366">
      <t>イジョウ</t>
    </rPh>
    <rPh sb="367" eb="370">
      <t>シヨウリョウ</t>
    </rPh>
    <rPh sb="371" eb="373">
      <t>ネア</t>
    </rPh>
    <rPh sb="375" eb="376">
      <t>サ</t>
    </rPh>
    <rPh sb="381" eb="38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</si>
</sst>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838208"/>
        <c:axId val="998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9838208"/>
        <c:axId val="99844480"/>
      </c:lineChart>
      <c:dateAx>
        <c:axId val="99838208"/>
        <c:scaling>
          <c:orientation val="minMax"/>
        </c:scaling>
        <c:delete val="1"/>
        <c:axPos val="b"/>
        <c:numFmt formatCode="ge" sourceLinked="1"/>
        <c:majorTickMark val="none"/>
        <c:minorTickMark val="none"/>
        <c:tickLblPos val="none"/>
        <c:crossAx val="99844480"/>
        <c:crosses val="autoZero"/>
        <c:auto val="1"/>
        <c:lblOffset val="100"/>
        <c:baseTimeUnit val="years"/>
      </c:dateAx>
      <c:valAx>
        <c:axId val="998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82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62.16</c:v>
                </c:pt>
                <c:pt idx="1">
                  <c:v>59.15</c:v>
                </c:pt>
                <c:pt idx="2">
                  <c:v>54.98</c:v>
                </c:pt>
                <c:pt idx="3">
                  <c:v>53.25</c:v>
                </c:pt>
                <c:pt idx="4">
                  <c:v>53.13</c:v>
                </c:pt>
              </c:numCache>
            </c:numRef>
          </c:val>
        </c:ser>
        <c:dLbls>
          <c:showLegendKey val="0"/>
          <c:showVal val="0"/>
          <c:showCatName val="0"/>
          <c:showSerName val="0"/>
          <c:showPercent val="0"/>
          <c:showBubbleSize val="0"/>
        </c:dLbls>
        <c:gapWidth val="150"/>
        <c:axId val="103390208"/>
        <c:axId val="1034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3390208"/>
        <c:axId val="103412864"/>
      </c:lineChart>
      <c:dateAx>
        <c:axId val="103390208"/>
        <c:scaling>
          <c:orientation val="minMax"/>
        </c:scaling>
        <c:delete val="1"/>
        <c:axPos val="b"/>
        <c:numFmt formatCode="ge" sourceLinked="1"/>
        <c:majorTickMark val="none"/>
        <c:minorTickMark val="none"/>
        <c:tickLblPos val="none"/>
        <c:crossAx val="103412864"/>
        <c:crosses val="autoZero"/>
        <c:auto val="1"/>
        <c:lblOffset val="100"/>
        <c:baseTimeUnit val="years"/>
      </c:dateAx>
      <c:valAx>
        <c:axId val="1034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95.62</c:v>
                </c:pt>
                <c:pt idx="1">
                  <c:v>96.21</c:v>
                </c:pt>
                <c:pt idx="2">
                  <c:v>96.61</c:v>
                </c:pt>
                <c:pt idx="3">
                  <c:v>96.93</c:v>
                </c:pt>
                <c:pt idx="4">
                  <c:v>97.35</c:v>
                </c:pt>
              </c:numCache>
            </c:numRef>
          </c:val>
        </c:ser>
        <c:dLbls>
          <c:showLegendKey val="0"/>
          <c:showVal val="0"/>
          <c:showCatName val="0"/>
          <c:showSerName val="0"/>
          <c:showPercent val="0"/>
          <c:showBubbleSize val="0"/>
        </c:dLbls>
        <c:gapWidth val="150"/>
        <c:axId val="103508224"/>
        <c:axId val="1035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3508224"/>
        <c:axId val="103510400"/>
      </c:lineChart>
      <c:dateAx>
        <c:axId val="103508224"/>
        <c:scaling>
          <c:orientation val="minMax"/>
        </c:scaling>
        <c:delete val="1"/>
        <c:axPos val="b"/>
        <c:numFmt formatCode="ge" sourceLinked="1"/>
        <c:majorTickMark val="none"/>
        <c:minorTickMark val="none"/>
        <c:tickLblPos val="none"/>
        <c:crossAx val="103510400"/>
        <c:crosses val="autoZero"/>
        <c:auto val="1"/>
        <c:lblOffset val="100"/>
        <c:baseTimeUnit val="years"/>
      </c:dateAx>
      <c:valAx>
        <c:axId val="1035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77.56</c:v>
                </c:pt>
                <c:pt idx="1">
                  <c:v>80.83</c:v>
                </c:pt>
                <c:pt idx="2">
                  <c:v>98.62</c:v>
                </c:pt>
                <c:pt idx="3">
                  <c:v>133.38</c:v>
                </c:pt>
                <c:pt idx="4">
                  <c:v>132.44</c:v>
                </c:pt>
              </c:numCache>
            </c:numRef>
          </c:val>
        </c:ser>
        <c:dLbls>
          <c:showLegendKey val="0"/>
          <c:showVal val="0"/>
          <c:showCatName val="0"/>
          <c:showSerName val="0"/>
          <c:showPercent val="0"/>
          <c:showBubbleSize val="0"/>
        </c:dLbls>
        <c:gapWidth val="150"/>
        <c:axId val="101259136"/>
        <c:axId val="101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101259136"/>
        <c:axId val="101269504"/>
      </c:lineChart>
      <c:dateAx>
        <c:axId val="101259136"/>
        <c:scaling>
          <c:orientation val="minMax"/>
        </c:scaling>
        <c:delete val="1"/>
        <c:axPos val="b"/>
        <c:numFmt formatCode="ge" sourceLinked="1"/>
        <c:majorTickMark val="none"/>
        <c:minorTickMark val="none"/>
        <c:tickLblPos val="none"/>
        <c:crossAx val="101269504"/>
        <c:crosses val="autoZero"/>
        <c:auto val="1"/>
        <c:lblOffset val="100"/>
        <c:baseTimeUnit val="years"/>
      </c:dateAx>
      <c:valAx>
        <c:axId val="1012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5.49</c:v>
                </c:pt>
                <c:pt idx="1">
                  <c:v>8.23</c:v>
                </c:pt>
                <c:pt idx="2">
                  <c:v>12.06</c:v>
                </c:pt>
                <c:pt idx="3">
                  <c:v>13.61</c:v>
                </c:pt>
                <c:pt idx="4">
                  <c:v>19.46</c:v>
                </c:pt>
              </c:numCache>
            </c:numRef>
          </c:val>
        </c:ser>
        <c:dLbls>
          <c:showLegendKey val="0"/>
          <c:showVal val="0"/>
          <c:showCatName val="0"/>
          <c:showSerName val="0"/>
          <c:showPercent val="0"/>
          <c:showBubbleSize val="0"/>
        </c:dLbls>
        <c:gapWidth val="150"/>
        <c:axId val="101299712"/>
        <c:axId val="1013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101299712"/>
        <c:axId val="101301632"/>
      </c:lineChart>
      <c:dateAx>
        <c:axId val="101299712"/>
        <c:scaling>
          <c:orientation val="minMax"/>
        </c:scaling>
        <c:delete val="1"/>
        <c:axPos val="b"/>
        <c:numFmt formatCode="ge" sourceLinked="1"/>
        <c:majorTickMark val="none"/>
        <c:minorTickMark val="none"/>
        <c:tickLblPos val="none"/>
        <c:crossAx val="101301632"/>
        <c:crosses val="autoZero"/>
        <c:auto val="1"/>
        <c:lblOffset val="100"/>
        <c:baseTimeUnit val="years"/>
      </c:dateAx>
      <c:valAx>
        <c:axId val="1013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17248"/>
        <c:axId val="1029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102917248"/>
        <c:axId val="102919168"/>
      </c:lineChart>
      <c:dateAx>
        <c:axId val="102917248"/>
        <c:scaling>
          <c:orientation val="minMax"/>
        </c:scaling>
        <c:delete val="1"/>
        <c:axPos val="b"/>
        <c:numFmt formatCode="ge" sourceLinked="1"/>
        <c:majorTickMark val="none"/>
        <c:minorTickMark val="none"/>
        <c:tickLblPos val="none"/>
        <c:crossAx val="102919168"/>
        <c:crosses val="autoZero"/>
        <c:auto val="1"/>
        <c:lblOffset val="100"/>
        <c:baseTimeUnit val="years"/>
      </c:dateAx>
      <c:valAx>
        <c:axId val="1029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189.5</c:v>
                </c:pt>
                <c:pt idx="1">
                  <c:v>268.45999999999998</c:v>
                </c:pt>
                <c:pt idx="2">
                  <c:v>278.86</c:v>
                </c:pt>
                <c:pt idx="3" formatCode="#,##0.00;&quot;△&quot;#,##0.00">
                  <c:v>0</c:v>
                </c:pt>
                <c:pt idx="4">
                  <c:v>25.3</c:v>
                </c:pt>
              </c:numCache>
            </c:numRef>
          </c:val>
        </c:ser>
        <c:dLbls>
          <c:showLegendKey val="0"/>
          <c:showVal val="0"/>
          <c:showCatName val="0"/>
          <c:showSerName val="0"/>
          <c:showPercent val="0"/>
          <c:showBubbleSize val="0"/>
        </c:dLbls>
        <c:gapWidth val="150"/>
        <c:axId val="102955648"/>
        <c:axId val="1032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102955648"/>
        <c:axId val="103289600"/>
      </c:lineChart>
      <c:dateAx>
        <c:axId val="102955648"/>
        <c:scaling>
          <c:orientation val="minMax"/>
        </c:scaling>
        <c:delete val="1"/>
        <c:axPos val="b"/>
        <c:numFmt formatCode="ge" sourceLinked="1"/>
        <c:majorTickMark val="none"/>
        <c:minorTickMark val="none"/>
        <c:tickLblPos val="none"/>
        <c:crossAx val="103289600"/>
        <c:crosses val="autoZero"/>
        <c:auto val="1"/>
        <c:lblOffset val="100"/>
        <c:baseTimeUnit val="years"/>
      </c:dateAx>
      <c:valAx>
        <c:axId val="1032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293.58</c:v>
                </c:pt>
                <c:pt idx="1">
                  <c:v>272.02</c:v>
                </c:pt>
                <c:pt idx="2">
                  <c:v>747.14</c:v>
                </c:pt>
                <c:pt idx="3">
                  <c:v>83.56</c:v>
                </c:pt>
                <c:pt idx="4">
                  <c:v>136.1</c:v>
                </c:pt>
              </c:numCache>
            </c:numRef>
          </c:val>
        </c:ser>
        <c:dLbls>
          <c:showLegendKey val="0"/>
          <c:showVal val="0"/>
          <c:showCatName val="0"/>
          <c:showSerName val="0"/>
          <c:showPercent val="0"/>
          <c:showBubbleSize val="0"/>
        </c:dLbls>
        <c:gapWidth val="150"/>
        <c:axId val="103324288"/>
        <c:axId val="1033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103324288"/>
        <c:axId val="103330560"/>
      </c:lineChart>
      <c:dateAx>
        <c:axId val="103324288"/>
        <c:scaling>
          <c:orientation val="minMax"/>
        </c:scaling>
        <c:delete val="1"/>
        <c:axPos val="b"/>
        <c:numFmt formatCode="ge" sourceLinked="1"/>
        <c:majorTickMark val="none"/>
        <c:minorTickMark val="none"/>
        <c:tickLblPos val="none"/>
        <c:crossAx val="103330560"/>
        <c:crosses val="autoZero"/>
        <c:auto val="1"/>
        <c:lblOffset val="100"/>
        <c:baseTimeUnit val="years"/>
      </c:dateAx>
      <c:valAx>
        <c:axId val="1033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1242.8599999999999</c:v>
                </c:pt>
                <c:pt idx="1">
                  <c:v>1163.26</c:v>
                </c:pt>
                <c:pt idx="2">
                  <c:v>266.52</c:v>
                </c:pt>
                <c:pt idx="3">
                  <c:v>529.85</c:v>
                </c:pt>
                <c:pt idx="4">
                  <c:v>444.64</c:v>
                </c:pt>
              </c:numCache>
            </c:numRef>
          </c:val>
        </c:ser>
        <c:dLbls>
          <c:showLegendKey val="0"/>
          <c:showVal val="0"/>
          <c:showCatName val="0"/>
          <c:showSerName val="0"/>
          <c:showPercent val="0"/>
          <c:showBubbleSize val="0"/>
        </c:dLbls>
        <c:gapWidth val="150"/>
        <c:axId val="103344384"/>
        <c:axId val="1036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3344384"/>
        <c:axId val="103629184"/>
      </c:lineChart>
      <c:dateAx>
        <c:axId val="103344384"/>
        <c:scaling>
          <c:orientation val="minMax"/>
        </c:scaling>
        <c:delete val="1"/>
        <c:axPos val="b"/>
        <c:numFmt formatCode="ge" sourceLinked="1"/>
        <c:majorTickMark val="none"/>
        <c:minorTickMark val="none"/>
        <c:tickLblPos val="none"/>
        <c:crossAx val="103629184"/>
        <c:crosses val="autoZero"/>
        <c:auto val="1"/>
        <c:lblOffset val="100"/>
        <c:baseTimeUnit val="years"/>
      </c:dateAx>
      <c:valAx>
        <c:axId val="1036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41.48</c:v>
                </c:pt>
                <c:pt idx="1">
                  <c:v>49.16</c:v>
                </c:pt>
                <c:pt idx="2">
                  <c:v>77.150000000000006</c:v>
                </c:pt>
                <c:pt idx="3">
                  <c:v>79.41</c:v>
                </c:pt>
                <c:pt idx="4">
                  <c:v>79.66</c:v>
                </c:pt>
              </c:numCache>
            </c:numRef>
          </c:val>
        </c:ser>
        <c:dLbls>
          <c:showLegendKey val="0"/>
          <c:showVal val="0"/>
          <c:showCatName val="0"/>
          <c:showSerName val="0"/>
          <c:showPercent val="0"/>
          <c:showBubbleSize val="0"/>
        </c:dLbls>
        <c:gapWidth val="150"/>
        <c:axId val="103671680"/>
        <c:axId val="1036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3671680"/>
        <c:axId val="103673856"/>
      </c:lineChart>
      <c:dateAx>
        <c:axId val="103671680"/>
        <c:scaling>
          <c:orientation val="minMax"/>
        </c:scaling>
        <c:delete val="1"/>
        <c:axPos val="b"/>
        <c:numFmt formatCode="ge" sourceLinked="1"/>
        <c:majorTickMark val="none"/>
        <c:minorTickMark val="none"/>
        <c:tickLblPos val="none"/>
        <c:crossAx val="103673856"/>
        <c:crosses val="autoZero"/>
        <c:auto val="1"/>
        <c:lblOffset val="100"/>
        <c:baseTimeUnit val="years"/>
      </c:dateAx>
      <c:valAx>
        <c:axId val="1036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371.46</c:v>
                </c:pt>
                <c:pt idx="1">
                  <c:v>313.64</c:v>
                </c:pt>
                <c:pt idx="2">
                  <c:v>200.14</c:v>
                </c:pt>
                <c:pt idx="3">
                  <c:v>194.5</c:v>
                </c:pt>
                <c:pt idx="4">
                  <c:v>194.94</c:v>
                </c:pt>
              </c:numCache>
            </c:numRef>
          </c:val>
        </c:ser>
        <c:dLbls>
          <c:showLegendKey val="0"/>
          <c:showVal val="0"/>
          <c:showCatName val="0"/>
          <c:showSerName val="0"/>
          <c:showPercent val="0"/>
          <c:showBubbleSize val="0"/>
        </c:dLbls>
        <c:gapWidth val="150"/>
        <c:axId val="103357824"/>
        <c:axId val="1033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3357824"/>
        <c:axId val="103372288"/>
      </c:lineChart>
      <c:dateAx>
        <c:axId val="103357824"/>
        <c:scaling>
          <c:orientation val="minMax"/>
        </c:scaling>
        <c:delete val="1"/>
        <c:axPos val="b"/>
        <c:numFmt formatCode="ge" sourceLinked="1"/>
        <c:majorTickMark val="none"/>
        <c:minorTickMark val="none"/>
        <c:tickLblPos val="none"/>
        <c:crossAx val="103372288"/>
        <c:crosses val="autoZero"/>
        <c:auto val="1"/>
        <c:lblOffset val="100"/>
        <c:baseTimeUnit val="years"/>
      </c:dateAx>
      <c:valAx>
        <c:axId val="1033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新潟県　小千谷市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37130</v>
      </c>
      <c r="AM8" s="64"/>
      <c r="AN8" s="64"/>
      <c r="AO8" s="64"/>
      <c r="AP8" s="64"/>
      <c r="AQ8" s="64"/>
      <c r="AR8" s="64"/>
      <c r="AS8" s="64"/>
      <c r="AT8" s="63">
        <f>データ!S6</f>
        <v>155.19</v>
      </c>
      <c r="AU8" s="63"/>
      <c r="AV8" s="63"/>
      <c r="AW8" s="63"/>
      <c r="AX8" s="63"/>
      <c r="AY8" s="63"/>
      <c r="AZ8" s="63"/>
      <c r="BA8" s="63"/>
      <c r="BB8" s="63">
        <f>データ!T6</f>
        <v>239.26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65.61</v>
      </c>
      <c r="J10" s="63"/>
      <c r="K10" s="63"/>
      <c r="L10" s="63"/>
      <c r="M10" s="63"/>
      <c r="N10" s="63"/>
      <c r="O10" s="63"/>
      <c r="P10" s="63">
        <f>データ!O6</f>
        <v>13.36</v>
      </c>
      <c r="Q10" s="63"/>
      <c r="R10" s="63"/>
      <c r="S10" s="63"/>
      <c r="T10" s="63"/>
      <c r="U10" s="63"/>
      <c r="V10" s="63"/>
      <c r="W10" s="63">
        <f>データ!P6</f>
        <v>87.48</v>
      </c>
      <c r="X10" s="63"/>
      <c r="Y10" s="63"/>
      <c r="Z10" s="63"/>
      <c r="AA10" s="63"/>
      <c r="AB10" s="63"/>
      <c r="AC10" s="63"/>
      <c r="AD10" s="64">
        <f>データ!Q6</f>
        <v>3240</v>
      </c>
      <c r="AE10" s="64"/>
      <c r="AF10" s="64"/>
      <c r="AG10" s="64"/>
      <c r="AH10" s="64"/>
      <c r="AI10" s="64"/>
      <c r="AJ10" s="64"/>
      <c r="AK10" s="2"/>
      <c r="AL10" s="64">
        <f>データ!U6</f>
        <v>4937</v>
      </c>
      <c r="AM10" s="64"/>
      <c r="AN10" s="64"/>
      <c r="AO10" s="64"/>
      <c r="AP10" s="64"/>
      <c r="AQ10" s="64"/>
      <c r="AR10" s="64"/>
      <c r="AS10" s="64"/>
      <c r="AT10" s="63">
        <f>データ!V6</f>
        <v>3.18</v>
      </c>
      <c r="AU10" s="63"/>
      <c r="AV10" s="63"/>
      <c r="AW10" s="63"/>
      <c r="AX10" s="63"/>
      <c r="AY10" s="63"/>
      <c r="AZ10" s="63"/>
      <c r="BA10" s="63"/>
      <c r="BB10" s="63">
        <f>データ!W6</f>
        <v>1552.52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152081</v>
      </c>
      <c r="D6" s="31">
        <f t="shared" si="3"/>
        <v>46</v>
      </c>
      <c r="E6" s="31">
        <f t="shared" si="3"/>
        <v>17</v>
      </c>
      <c r="F6" s="31">
        <f t="shared" si="3"/>
        <v>5</v>
      </c>
      <c r="G6" s="31">
        <f t="shared" si="3"/>
        <v>0</v>
      </c>
      <c r="H6" s="31" t="str">
        <f t="shared" si="3"/>
        <v>新潟県　小千谷市</v>
      </c>
      <c r="I6" s="31" t="str">
        <f t="shared" si="3"/>
        <v>法適用</v>
      </c>
      <c r="J6" s="31" t="str">
        <f t="shared" si="3"/>
        <v>下水道事業</v>
      </c>
      <c r="K6" s="31" t="str">
        <f t="shared" si="3"/>
        <v>農業集落排水</v>
      </c>
      <c r="L6" s="31" t="str">
        <f t="shared" si="3"/>
        <v>F2</v>
      </c>
      <c r="M6" s="32" t="str">
        <f t="shared" si="3"/>
        <v>-</v>
      </c>
      <c r="N6" s="32">
        <f t="shared" si="3"/>
        <v>65.61</v>
      </c>
      <c r="O6" s="32">
        <f t="shared" si="3"/>
        <v>13.36</v>
      </c>
      <c r="P6" s="32">
        <f t="shared" si="3"/>
        <v>87.48</v>
      </c>
      <c r="Q6" s="32">
        <f t="shared" si="3"/>
        <v>3240</v>
      </c>
      <c r="R6" s="32">
        <f t="shared" si="3"/>
        <v>37130</v>
      </c>
      <c r="S6" s="32">
        <f t="shared" si="3"/>
        <v>155.19</v>
      </c>
      <c r="T6" s="32">
        <f t="shared" si="3"/>
        <v>239.26</v>
      </c>
      <c r="U6" s="32">
        <f t="shared" si="3"/>
        <v>4937</v>
      </c>
      <c r="V6" s="32">
        <f t="shared" si="3"/>
        <v>3.18</v>
      </c>
      <c r="W6" s="32">
        <f t="shared" si="3"/>
        <v>1552.52</v>
      </c>
      <c r="X6" s="33">
        <f>IF(X7="",NA(),X7)</f>
        <v>77.56</v>
      </c>
      <c r="Y6" s="33">
        <f t="shared" ref="Y6:AG6" si="4">IF(Y7="",NA(),Y7)</f>
        <v>80.83</v>
      </c>
      <c r="Z6" s="33">
        <f t="shared" si="4"/>
        <v>98.62</v>
      </c>
      <c r="AA6" s="33">
        <f t="shared" si="4"/>
        <v>133.38</v>
      </c>
      <c r="AB6" s="33">
        <f t="shared" si="4"/>
        <v>132.44</v>
      </c>
      <c r="AC6" s="33">
        <f t="shared" si="4"/>
        <v>94.12</v>
      </c>
      <c r="AD6" s="33">
        <f t="shared" si="4"/>
        <v>92.74</v>
      </c>
      <c r="AE6" s="33">
        <f t="shared" si="4"/>
        <v>93.62</v>
      </c>
      <c r="AF6" s="33">
        <f t="shared" si="4"/>
        <v>97.53</v>
      </c>
      <c r="AG6" s="33">
        <f t="shared" si="4"/>
        <v>99.64</v>
      </c>
      <c r="AH6" s="32" t="str">
        <f>IF(AH7="","",IF(AH7="-","【-】","【"&amp;SUBSTITUTE(TEXT(AH7,"#,##0.00"),"-","△")&amp;"】"))</f>
        <v>【99.88】</v>
      </c>
      <c r="AI6" s="33">
        <f>IF(AI7="",NA(),AI7)</f>
        <v>189.5</v>
      </c>
      <c r="AJ6" s="33">
        <f t="shared" ref="AJ6:AR6" si="5">IF(AJ7="",NA(),AJ7)</f>
        <v>268.45999999999998</v>
      </c>
      <c r="AK6" s="33">
        <f t="shared" si="5"/>
        <v>278.86</v>
      </c>
      <c r="AL6" s="32">
        <f t="shared" si="5"/>
        <v>0</v>
      </c>
      <c r="AM6" s="33">
        <f t="shared" si="5"/>
        <v>25.3</v>
      </c>
      <c r="AN6" s="33">
        <f t="shared" si="5"/>
        <v>262.73</v>
      </c>
      <c r="AO6" s="33">
        <f t="shared" si="5"/>
        <v>243.13</v>
      </c>
      <c r="AP6" s="33">
        <f t="shared" si="5"/>
        <v>280.08</v>
      </c>
      <c r="AQ6" s="33">
        <f t="shared" si="5"/>
        <v>223.09</v>
      </c>
      <c r="AR6" s="33">
        <f t="shared" si="5"/>
        <v>214.61</v>
      </c>
      <c r="AS6" s="32" t="str">
        <f>IF(AS7="","",IF(AS7="-","【-】","【"&amp;SUBSTITUTE(TEXT(AS7,"#,##0.00"),"-","△")&amp;"】"))</f>
        <v>【203.67】</v>
      </c>
      <c r="AT6" s="33">
        <f>IF(AT7="",NA(),AT7)</f>
        <v>293.58</v>
      </c>
      <c r="AU6" s="33">
        <f t="shared" ref="AU6:BC6" si="6">IF(AU7="",NA(),AU7)</f>
        <v>272.02</v>
      </c>
      <c r="AV6" s="33">
        <f t="shared" si="6"/>
        <v>747.14</v>
      </c>
      <c r="AW6" s="33">
        <f t="shared" si="6"/>
        <v>83.56</v>
      </c>
      <c r="AX6" s="33">
        <f t="shared" si="6"/>
        <v>136.1</v>
      </c>
      <c r="AY6" s="33">
        <f t="shared" si="6"/>
        <v>194.53</v>
      </c>
      <c r="AZ6" s="33">
        <f t="shared" si="6"/>
        <v>162.52000000000001</v>
      </c>
      <c r="BA6" s="33">
        <f t="shared" si="6"/>
        <v>124.2</v>
      </c>
      <c r="BB6" s="33">
        <f t="shared" si="6"/>
        <v>33.03</v>
      </c>
      <c r="BC6" s="33">
        <f t="shared" si="6"/>
        <v>29.45</v>
      </c>
      <c r="BD6" s="32" t="str">
        <f>IF(BD7="","",IF(BD7="-","【-】","【"&amp;SUBSTITUTE(TEXT(BD7,"#,##0.00"),"-","△")&amp;"】"))</f>
        <v>【34.01】</v>
      </c>
      <c r="BE6" s="33">
        <f>IF(BE7="",NA(),BE7)</f>
        <v>1242.8599999999999</v>
      </c>
      <c r="BF6" s="33">
        <f t="shared" ref="BF6:BN6" si="7">IF(BF7="",NA(),BF7)</f>
        <v>1163.26</v>
      </c>
      <c r="BG6" s="33">
        <f t="shared" si="7"/>
        <v>266.52</v>
      </c>
      <c r="BH6" s="33">
        <f t="shared" si="7"/>
        <v>529.85</v>
      </c>
      <c r="BI6" s="33">
        <f t="shared" si="7"/>
        <v>444.64</v>
      </c>
      <c r="BJ6" s="33">
        <f t="shared" si="7"/>
        <v>1239.2</v>
      </c>
      <c r="BK6" s="33">
        <f t="shared" si="7"/>
        <v>1197.82</v>
      </c>
      <c r="BL6" s="33">
        <f t="shared" si="7"/>
        <v>1126.77</v>
      </c>
      <c r="BM6" s="33">
        <f t="shared" si="7"/>
        <v>1044.8</v>
      </c>
      <c r="BN6" s="33">
        <f t="shared" si="7"/>
        <v>1081.8</v>
      </c>
      <c r="BO6" s="32" t="str">
        <f>IF(BO7="","",IF(BO7="-","【-】","【"&amp;SUBSTITUTE(TEXT(BO7,"#,##0.00"),"-","△")&amp;"】"))</f>
        <v>【1,015.77】</v>
      </c>
      <c r="BP6" s="33">
        <f>IF(BP7="",NA(),BP7)</f>
        <v>41.48</v>
      </c>
      <c r="BQ6" s="33">
        <f t="shared" ref="BQ6:BY6" si="8">IF(BQ7="",NA(),BQ7)</f>
        <v>49.16</v>
      </c>
      <c r="BR6" s="33">
        <f t="shared" si="8"/>
        <v>77.150000000000006</v>
      </c>
      <c r="BS6" s="33">
        <f t="shared" si="8"/>
        <v>79.41</v>
      </c>
      <c r="BT6" s="33">
        <f t="shared" si="8"/>
        <v>79.66</v>
      </c>
      <c r="BU6" s="33">
        <f t="shared" si="8"/>
        <v>51.56</v>
      </c>
      <c r="BV6" s="33">
        <f t="shared" si="8"/>
        <v>51.03</v>
      </c>
      <c r="BW6" s="33">
        <f t="shared" si="8"/>
        <v>50.9</v>
      </c>
      <c r="BX6" s="33">
        <f t="shared" si="8"/>
        <v>50.82</v>
      </c>
      <c r="BY6" s="33">
        <f t="shared" si="8"/>
        <v>52.19</v>
      </c>
      <c r="BZ6" s="32" t="str">
        <f>IF(BZ7="","",IF(BZ7="-","【-】","【"&amp;SUBSTITUTE(TEXT(BZ7,"#,##0.00"),"-","△")&amp;"】"))</f>
        <v>【52.78】</v>
      </c>
      <c r="CA6" s="33">
        <f>IF(CA7="",NA(),CA7)</f>
        <v>371.46</v>
      </c>
      <c r="CB6" s="33">
        <f t="shared" ref="CB6:CJ6" si="9">IF(CB7="",NA(),CB7)</f>
        <v>313.64</v>
      </c>
      <c r="CC6" s="33">
        <f t="shared" si="9"/>
        <v>200.14</v>
      </c>
      <c r="CD6" s="33">
        <f t="shared" si="9"/>
        <v>194.5</v>
      </c>
      <c r="CE6" s="33">
        <f t="shared" si="9"/>
        <v>194.94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62.16</v>
      </c>
      <c r="CM6" s="33">
        <f t="shared" ref="CM6:CU6" si="10">IF(CM7="",NA(),CM7)</f>
        <v>59.15</v>
      </c>
      <c r="CN6" s="33">
        <f t="shared" si="10"/>
        <v>54.98</v>
      </c>
      <c r="CO6" s="33">
        <f t="shared" si="10"/>
        <v>53.25</v>
      </c>
      <c r="CP6" s="33">
        <f t="shared" si="10"/>
        <v>53.13</v>
      </c>
      <c r="CQ6" s="33">
        <f t="shared" si="10"/>
        <v>55.2</v>
      </c>
      <c r="CR6" s="33">
        <f t="shared" si="10"/>
        <v>54.74</v>
      </c>
      <c r="CS6" s="33">
        <f t="shared" si="10"/>
        <v>53.78</v>
      </c>
      <c r="CT6" s="33">
        <f t="shared" si="10"/>
        <v>53.24</v>
      </c>
      <c r="CU6" s="33">
        <f t="shared" si="10"/>
        <v>52.31</v>
      </c>
      <c r="CV6" s="32" t="str">
        <f>IF(CV7="","",IF(CV7="-","【-】","【"&amp;SUBSTITUTE(TEXT(CV7,"#,##0.00"),"-","△")&amp;"】"))</f>
        <v>【52.74】</v>
      </c>
      <c r="CW6" s="33">
        <f>IF(CW7="",NA(),CW7)</f>
        <v>95.62</v>
      </c>
      <c r="CX6" s="33">
        <f t="shared" ref="CX6:DF6" si="11">IF(CX7="",NA(),CX7)</f>
        <v>96.21</v>
      </c>
      <c r="CY6" s="33">
        <f t="shared" si="11"/>
        <v>96.61</v>
      </c>
      <c r="CZ6" s="33">
        <f t="shared" si="11"/>
        <v>96.93</v>
      </c>
      <c r="DA6" s="33">
        <f t="shared" si="11"/>
        <v>97.35</v>
      </c>
      <c r="DB6" s="33">
        <f t="shared" si="11"/>
        <v>83.73</v>
      </c>
      <c r="DC6" s="33">
        <f t="shared" si="11"/>
        <v>83.88</v>
      </c>
      <c r="DD6" s="33">
        <f t="shared" si="11"/>
        <v>84.06</v>
      </c>
      <c r="DE6" s="33">
        <f t="shared" si="11"/>
        <v>84.07</v>
      </c>
      <c r="DF6" s="33">
        <f t="shared" si="11"/>
        <v>84.32</v>
      </c>
      <c r="DG6" s="32" t="str">
        <f>IF(DG7="","",IF(DG7="-","【-】","【"&amp;SUBSTITUTE(TEXT(DG7,"#,##0.00"),"-","△")&amp;"】"))</f>
        <v>【84.50】</v>
      </c>
      <c r="DH6" s="33">
        <f>IF(DH7="",NA(),DH7)</f>
        <v>5.49</v>
      </c>
      <c r="DI6" s="33">
        <f t="shared" ref="DI6:DQ6" si="12">IF(DI7="",NA(),DI7)</f>
        <v>8.23</v>
      </c>
      <c r="DJ6" s="33">
        <f t="shared" si="12"/>
        <v>12.06</v>
      </c>
      <c r="DK6" s="33">
        <f t="shared" si="12"/>
        <v>13.61</v>
      </c>
      <c r="DL6" s="33">
        <f t="shared" si="12"/>
        <v>19.46</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152081</v>
      </c>
      <c r="D7" s="35">
        <v>46</v>
      </c>
      <c r="E7" s="35">
        <v>17</v>
      </c>
      <c r="F7" s="35">
        <v>5</v>
      </c>
      <c r="G7" s="35">
        <v>0</v>
      </c>
      <c r="H7" s="35" t="s">
        <v>96</v>
      </c>
      <c r="I7" s="35" t="s">
        <v>97</v>
      </c>
      <c r="J7" s="35" t="s">
        <v>98</v>
      </c>
      <c r="K7" s="35" t="s">
        <v>99</v>
      </c>
      <c r="L7" s="35" t="s">
        <v>100</v>
      </c>
      <c r="M7" s="36" t="s">
        <v>101</v>
      </c>
      <c r="N7" s="36">
        <v>65.61</v>
      </c>
      <c r="O7" s="36">
        <v>13.36</v>
      </c>
      <c r="P7" s="36">
        <v>87.48</v>
      </c>
      <c r="Q7" s="36">
        <v>3240</v>
      </c>
      <c r="R7" s="36">
        <v>37130</v>
      </c>
      <c r="S7" s="36">
        <v>155.19</v>
      </c>
      <c r="T7" s="36">
        <v>239.26</v>
      </c>
      <c r="U7" s="36">
        <v>4937</v>
      </c>
      <c r="V7" s="36">
        <v>3.18</v>
      </c>
      <c r="W7" s="36">
        <v>1552.52</v>
      </c>
      <c r="X7" s="36">
        <v>77.56</v>
      </c>
      <c r="Y7" s="36">
        <v>80.83</v>
      </c>
      <c r="Z7" s="36">
        <v>98.62</v>
      </c>
      <c r="AA7" s="36">
        <v>133.38</v>
      </c>
      <c r="AB7" s="36">
        <v>132.44</v>
      </c>
      <c r="AC7" s="36">
        <v>94.12</v>
      </c>
      <c r="AD7" s="36">
        <v>92.74</v>
      </c>
      <c r="AE7" s="36">
        <v>93.62</v>
      </c>
      <c r="AF7" s="36">
        <v>97.53</v>
      </c>
      <c r="AG7" s="36">
        <v>99.64</v>
      </c>
      <c r="AH7" s="36">
        <v>99.88</v>
      </c>
      <c r="AI7" s="36">
        <v>189.5</v>
      </c>
      <c r="AJ7" s="36">
        <v>268.45999999999998</v>
      </c>
      <c r="AK7" s="36">
        <v>278.86</v>
      </c>
      <c r="AL7" s="36">
        <v>0</v>
      </c>
      <c r="AM7" s="36">
        <v>25.3</v>
      </c>
      <c r="AN7" s="36">
        <v>262.73</v>
      </c>
      <c r="AO7" s="36">
        <v>243.13</v>
      </c>
      <c r="AP7" s="36">
        <v>280.08</v>
      </c>
      <c r="AQ7" s="36">
        <v>223.09</v>
      </c>
      <c r="AR7" s="36">
        <v>214.61</v>
      </c>
      <c r="AS7" s="36">
        <v>203.67</v>
      </c>
      <c r="AT7" s="36">
        <v>293.58</v>
      </c>
      <c r="AU7" s="36">
        <v>272.02</v>
      </c>
      <c r="AV7" s="36">
        <v>747.14</v>
      </c>
      <c r="AW7" s="36">
        <v>83.56</v>
      </c>
      <c r="AX7" s="36">
        <v>136.1</v>
      </c>
      <c r="AY7" s="36">
        <v>194.53</v>
      </c>
      <c r="AZ7" s="36">
        <v>162.52000000000001</v>
      </c>
      <c r="BA7" s="36">
        <v>124.2</v>
      </c>
      <c r="BB7" s="36">
        <v>33.03</v>
      </c>
      <c r="BC7" s="36">
        <v>29.45</v>
      </c>
      <c r="BD7" s="36">
        <v>34.01</v>
      </c>
      <c r="BE7" s="36">
        <v>1242.8599999999999</v>
      </c>
      <c r="BF7" s="36">
        <v>1163.26</v>
      </c>
      <c r="BG7" s="36">
        <v>266.52</v>
      </c>
      <c r="BH7" s="36">
        <v>529.85</v>
      </c>
      <c r="BI7" s="36">
        <v>444.64</v>
      </c>
      <c r="BJ7" s="36">
        <v>1239.2</v>
      </c>
      <c r="BK7" s="36">
        <v>1197.82</v>
      </c>
      <c r="BL7" s="36">
        <v>1126.77</v>
      </c>
      <c r="BM7" s="36">
        <v>1044.8</v>
      </c>
      <c r="BN7" s="36">
        <v>1081.8</v>
      </c>
      <c r="BO7" s="36">
        <v>1015.77</v>
      </c>
      <c r="BP7" s="36">
        <v>41.48</v>
      </c>
      <c r="BQ7" s="36">
        <v>49.16</v>
      </c>
      <c r="BR7" s="36">
        <v>77.150000000000006</v>
      </c>
      <c r="BS7" s="36">
        <v>79.41</v>
      </c>
      <c r="BT7" s="36">
        <v>79.66</v>
      </c>
      <c r="BU7" s="36">
        <v>51.56</v>
      </c>
      <c r="BV7" s="36">
        <v>51.03</v>
      </c>
      <c r="BW7" s="36">
        <v>50.9</v>
      </c>
      <c r="BX7" s="36">
        <v>50.82</v>
      </c>
      <c r="BY7" s="36">
        <v>52.19</v>
      </c>
      <c r="BZ7" s="36">
        <v>52.78</v>
      </c>
      <c r="CA7" s="36">
        <v>371.46</v>
      </c>
      <c r="CB7" s="36">
        <v>313.64</v>
      </c>
      <c r="CC7" s="36">
        <v>200.14</v>
      </c>
      <c r="CD7" s="36">
        <v>194.5</v>
      </c>
      <c r="CE7" s="36">
        <v>194.94</v>
      </c>
      <c r="CF7" s="36">
        <v>283.26</v>
      </c>
      <c r="CG7" s="36">
        <v>289.60000000000002</v>
      </c>
      <c r="CH7" s="36">
        <v>293.27</v>
      </c>
      <c r="CI7" s="36">
        <v>300.52</v>
      </c>
      <c r="CJ7" s="36">
        <v>296.14</v>
      </c>
      <c r="CK7" s="36">
        <v>289.81</v>
      </c>
      <c r="CL7" s="36">
        <v>62.16</v>
      </c>
      <c r="CM7" s="36">
        <v>59.15</v>
      </c>
      <c r="CN7" s="36">
        <v>54.98</v>
      </c>
      <c r="CO7" s="36">
        <v>53.25</v>
      </c>
      <c r="CP7" s="36">
        <v>53.13</v>
      </c>
      <c r="CQ7" s="36">
        <v>55.2</v>
      </c>
      <c r="CR7" s="36">
        <v>54.74</v>
      </c>
      <c r="CS7" s="36">
        <v>53.78</v>
      </c>
      <c r="CT7" s="36">
        <v>53.24</v>
      </c>
      <c r="CU7" s="36">
        <v>52.31</v>
      </c>
      <c r="CV7" s="36">
        <v>52.74</v>
      </c>
      <c r="CW7" s="36">
        <v>95.62</v>
      </c>
      <c r="CX7" s="36">
        <v>96.21</v>
      </c>
      <c r="CY7" s="36">
        <v>96.61</v>
      </c>
      <c r="CZ7" s="36">
        <v>96.93</v>
      </c>
      <c r="DA7" s="36">
        <v>97.35</v>
      </c>
      <c r="DB7" s="36">
        <v>83.73</v>
      </c>
      <c r="DC7" s="36">
        <v>83.88</v>
      </c>
      <c r="DD7" s="36">
        <v>84.06</v>
      </c>
      <c r="DE7" s="36">
        <v>84.07</v>
      </c>
      <c r="DF7" s="36">
        <v>84.32</v>
      </c>
      <c r="DG7" s="36">
        <v>84.5</v>
      </c>
      <c r="DH7" s="36">
        <v>5.49</v>
      </c>
      <c r="DI7" s="36">
        <v>8.23</v>
      </c>
      <c r="DJ7" s="36">
        <v>12.06</v>
      </c>
      <c r="DK7" s="36">
        <v>13.61</v>
      </c>
      <c r="DL7" s="36">
        <v>19.46</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2017-02-08T02:40:48Z</dcterms:created>
  <dcterms:modified xsi:type="dcterms:W3CDTF">2017-03-13T01:57:29Z</dcterms:modified>
  <cp:category/>
</cp:coreProperties>
</file>