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<sst xmlns="http://schemas.openxmlformats.org/spreadsheetml/2006/main" count="217" uniqueCount="107">
  <si>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</si>
  <si>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</si>
  <si>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</si>
  <si>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</si>
  <si>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</si>
  <si>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</si>
  <si>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</si>
  <si>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</si>
  <si>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</si>
  <si>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</si>
  <si>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</si>
  <si>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</si>
  <si>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</si>
  <si>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</si>
  <si>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</si>
  <si>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</si>
  <si>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</si>
  <si>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</si>
  <si>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</si>
  <si>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</si>
  <si>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</si>
  <si>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</si>
  <si>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</si>
  <si>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</si>
  <si>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</si>
  <si>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</si>
  <si>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</si>
  <si>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</si>
  <si>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</si>
  <si>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</si>
  <si>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</si>
  <si>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</si>
  <si>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</si>
  <si>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</si>
  <si>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</si>
  <si>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</si>
  <si>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</si>
  <si>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</si>
  <si>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</si>
  <si>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</si>
  <si>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</si>
  <si>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</si>
  <si>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</si>
  <si>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</si>
  <si>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</si>
  <si>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</si>
  <si>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</si>
  <si>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</si>
  <si>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</si>
  <si>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</si>
  <si>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</si>
  <si>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</si>
  <si>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</si>
  <si>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</si>
  <si>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</si>
  <si>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</si>
  <si>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</si>
  <si>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</si>
  <si>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</si>
  <si>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</si>
  <si>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</si>
  <si>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</si>
  <si>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</si>
  <si>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</si>
  <si>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</si>
  <si>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</si>
  <si>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</si>
  <si>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</si>
  <si>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</si>
  <si>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</si>
  <si>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</si>
  <si>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</si>
  <si>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</si>
  <si>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</si>
  <si>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</si>
  <si>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</si>
  <si>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</si>
  <si>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</si>
  <si>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</si>
  <si>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</si>
  <si>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</si>
  <si>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</si>
  <si>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</si>
  <si>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</si>
  <si>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</si>
  <si>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</si>
  <si>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</si>
  <si>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</si>
  <si>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</si>
  <si>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</si>
  <si>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</si>
  <si>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</si>
  <si>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</si>
  <si>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新潟県　小千谷市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</si>
  <si>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</si>
  <si>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</si>
  <si>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</si>
  <si>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</si>
  <si>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</si>
  <si>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</si>
  <si>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</si>
  <si>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</si>
  <si>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</si>
  <si>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</si>
  <si>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近年数値が悪化していた経常収支比率、給水原価、有収率はH27年度揃って改善したものの、給水人口の減少と節水機器の普及により有収水量は減少傾向にあり、引き続き厳しい経営環境であることに変わりない。
　当市は老朽化した小千谷浄水場に代わる新浄水場の建設工事をH27年度開始した。莫大な建設資金が必要な当市の水道事業にとっての一大プロジェクトであり、これが完成した暁には給水原価は大幅に上昇する。さらに、今後法定耐用年数を経過した管路延長が急激に増えることが分かっており、現在の更新ペースでは到底対応出来ないことから、その財源確保が近い将来深刻な問題となる。
　上記状況のため、一層の経費節減に努めるもののそれにも限界があり、新浄水場供用開始に合わせた料金の値上げが避けられない状況となっている。</t>
    <rPh sb="1" eb="3">
      <t>キンネン</t>
    </rPh>
    <rPh sb="3" eb="5">
      <t>スウチ</t>
    </rPh>
    <rPh sb="6" eb="8">
      <t>アッカ</t>
    </rPh>
    <rPh sb="12" eb="14">
      <t>ケイジョウ</t>
    </rPh>
    <rPh sb="14" eb="16">
      <t>シュウシ</t>
    </rPh>
    <rPh sb="16" eb="18">
      <t>ヒリツ</t>
    </rPh>
    <rPh sb="19" eb="21">
      <t>キュウスイ</t>
    </rPh>
    <rPh sb="21" eb="23">
      <t>ゲンカ</t>
    </rPh>
    <rPh sb="24" eb="26">
      <t>ユウシュウ</t>
    </rPh>
    <rPh sb="26" eb="27">
      <t>リツ</t>
    </rPh>
    <rPh sb="31" eb="33">
      <t>ネンド</t>
    </rPh>
    <rPh sb="33" eb="34">
      <t>ソロ</t>
    </rPh>
    <rPh sb="36" eb="38">
      <t>カイゼン</t>
    </rPh>
    <rPh sb="44" eb="46">
      <t>キュウスイ</t>
    </rPh>
    <rPh sb="46" eb="48">
      <t>ジンコウ</t>
    </rPh>
    <rPh sb="49" eb="51">
      <t>ゲンショウ</t>
    </rPh>
    <rPh sb="52" eb="54">
      <t>セッスイ</t>
    </rPh>
    <rPh sb="54" eb="56">
      <t>キキ</t>
    </rPh>
    <rPh sb="57" eb="59">
      <t>フキュウ</t>
    </rPh>
    <rPh sb="62" eb="64">
      <t>ユウシュウ</t>
    </rPh>
    <rPh sb="64" eb="66">
      <t>スイリョウ</t>
    </rPh>
    <rPh sb="67" eb="69">
      <t>ゲンショウ</t>
    </rPh>
    <rPh sb="69" eb="71">
      <t>ケイコウ</t>
    </rPh>
    <rPh sb="75" eb="76">
      <t>ヒ</t>
    </rPh>
    <rPh sb="77" eb="78">
      <t>ツヅ</t>
    </rPh>
    <rPh sb="79" eb="80">
      <t>キビ</t>
    </rPh>
    <rPh sb="82" eb="84">
      <t>ケイエイ</t>
    </rPh>
    <rPh sb="84" eb="86">
      <t>カンキョウ</t>
    </rPh>
    <rPh sb="92" eb="93">
      <t>カ</t>
    </rPh>
    <rPh sb="100" eb="102">
      <t>トウシ</t>
    </rPh>
    <rPh sb="103" eb="106">
      <t>ロウキュウカ</t>
    </rPh>
    <rPh sb="108" eb="111">
      <t>オヂヤ</t>
    </rPh>
    <rPh sb="111" eb="114">
      <t>ジョウスイジョウ</t>
    </rPh>
    <rPh sb="115" eb="116">
      <t>カ</t>
    </rPh>
    <rPh sb="118" eb="119">
      <t>シン</t>
    </rPh>
    <rPh sb="119" eb="122">
      <t>ジョウスイジョウ</t>
    </rPh>
    <rPh sb="123" eb="125">
      <t>ケンセツ</t>
    </rPh>
    <rPh sb="125" eb="127">
      <t>コウジ</t>
    </rPh>
    <rPh sb="131" eb="133">
      <t>ネンド</t>
    </rPh>
    <rPh sb="133" eb="135">
      <t>カイシ</t>
    </rPh>
    <rPh sb="149" eb="151">
      <t>トウシ</t>
    </rPh>
    <rPh sb="152" eb="154">
      <t>スイドウ</t>
    </rPh>
    <rPh sb="154" eb="156">
      <t>ジギョウ</t>
    </rPh>
    <rPh sb="161" eb="163">
      <t>イチダイ</t>
    </rPh>
    <rPh sb="176" eb="178">
      <t>カンセイ</t>
    </rPh>
    <rPh sb="180" eb="181">
      <t>アカツキ</t>
    </rPh>
    <rPh sb="183" eb="185">
      <t>キュウスイ</t>
    </rPh>
    <rPh sb="185" eb="187">
      <t>ゲンカ</t>
    </rPh>
    <rPh sb="188" eb="190">
      <t>オオハバ</t>
    </rPh>
    <rPh sb="191" eb="193">
      <t>ジョウショウ</t>
    </rPh>
    <rPh sb="200" eb="202">
      <t>コンゴ</t>
    </rPh>
    <rPh sb="202" eb="204">
      <t>ホウテイ</t>
    </rPh>
    <rPh sb="204" eb="206">
      <t>タイヨウ</t>
    </rPh>
    <rPh sb="206" eb="208">
      <t>ネンスウ</t>
    </rPh>
    <rPh sb="209" eb="211">
      <t>ケイカ</t>
    </rPh>
    <rPh sb="213" eb="215">
      <t>カンロ</t>
    </rPh>
    <rPh sb="215" eb="217">
      <t>エンチョウ</t>
    </rPh>
    <rPh sb="218" eb="220">
      <t>キュウゲキ</t>
    </rPh>
    <rPh sb="221" eb="222">
      <t>フ</t>
    </rPh>
    <rPh sb="227" eb="228">
      <t>ワ</t>
    </rPh>
    <rPh sb="234" eb="236">
      <t>ゲンザイ</t>
    </rPh>
    <rPh sb="237" eb="239">
      <t>コウシン</t>
    </rPh>
    <rPh sb="244" eb="246">
      <t>トウテイ</t>
    </rPh>
    <rPh sb="246" eb="248">
      <t>タイオウ</t>
    </rPh>
    <rPh sb="248" eb="250">
      <t>デキ</t>
    </rPh>
    <rPh sb="259" eb="261">
      <t>ザイゲン</t>
    </rPh>
    <rPh sb="261" eb="263">
      <t>カクホ</t>
    </rPh>
    <rPh sb="264" eb="265">
      <t>チカ</t>
    </rPh>
    <rPh sb="266" eb="268">
      <t>ショウライ</t>
    </rPh>
    <rPh sb="268" eb="270">
      <t>シンコク</t>
    </rPh>
    <rPh sb="271" eb="273">
      <t>モンダイ</t>
    </rPh>
    <rPh sb="279" eb="281">
      <t>ジョウキ</t>
    </rPh>
    <rPh sb="281" eb="283">
      <t>ジョウキョウ</t>
    </rPh>
    <rPh sb="287" eb="289">
      <t>イッソウ</t>
    </rPh>
    <rPh sb="290" eb="292">
      <t>ケイヒ</t>
    </rPh>
    <rPh sb="292" eb="294">
      <t>セツゲン</t>
    </rPh>
    <rPh sb="295" eb="296">
      <t>ツト</t>
    </rPh>
    <rPh sb="305" eb="307">
      <t>ゲンカイ</t>
    </rPh>
    <rPh sb="311" eb="312">
      <t>シン</t>
    </rPh>
    <rPh sb="312" eb="315">
      <t>ジョウスイジョウ</t>
    </rPh>
    <rPh sb="315" eb="317">
      <t>キョウヨウ</t>
    </rPh>
    <rPh sb="317" eb="319">
      <t>カイシ</t>
    </rPh>
    <rPh sb="320" eb="321">
      <t>ア</t>
    </rPh>
    <rPh sb="324" eb="326">
      <t>リョウキン</t>
    </rPh>
    <rPh sb="327" eb="329">
      <t>ネア</t>
    </rPh>
    <rPh sb="331" eb="332">
      <t>サ</t>
    </rPh>
    <rPh sb="337" eb="339">
      <t>ジョウキョウ</t>
    </rPh>
    <phoneticPr fontId="4"/>
  </si>
  <si>
    <t>①　経常収支比率は、類似団体平均値がH24年度以
　降僅かずつ増えている中、当市は逆に大きく減少
　し続け、H26年度には類似団体平均値を下回った
　が、H27年度は人件費の削減等支出の抑制に努め
　た結果大幅に収支が改善した。
②　当市は黒字経営を続けており累積欠損はない。
③　流動比率は近年大きく減少し続けていたが、H
　27年度は小幅な減に留まった。（なお、H26年度
　に流動比率が大きく低下したのは、会計基準見直
　しにより旧借入資本金が負債（固定負債の企
　業債と流動資産の企業債）に移行した影響。）
④　企業債残高対給水収益比率は、給水収益の減少
　率以上のペースで企業債残高が順調に減少したた
　め、着実に低下して来たが、H27年度から4年間の
　継続事業として開始した新浄水場建設工事に係る
　企業債の新規借入が多額となる影響で、H27年度
　は上昇に転じた。
⑤　料金回収率は、供給単価の僅かな伸び以上に給
　水原価の上昇が大きく、H24年度以降低下し続け
　ていたが、H27年度は支出の抑制により給水原価
　が減少した結果大幅に指標が改善した。
⑥　給水原価は、H24年度以降上昇傾向であったが
　H27年度は支出の抑制により大幅に減少した。　
⑦　施設利用率は大きな変動がなく、類似団体平均
　値や全国平均値に比べ高い数値となっている。
⑧　有収率は、毎年度減少していたが、H27年度は
　ようやく歯止めがかかった。</t>
    <rPh sb="80" eb="82">
      <t>ネンド</t>
    </rPh>
    <rPh sb="83" eb="86">
      <t>ジンケンヒ</t>
    </rPh>
    <rPh sb="87" eb="89">
      <t>サクゲン</t>
    </rPh>
    <rPh sb="89" eb="90">
      <t>トウ</t>
    </rPh>
    <rPh sb="90" eb="92">
      <t>シシュツ</t>
    </rPh>
    <rPh sb="93" eb="95">
      <t>ヨクセイ</t>
    </rPh>
    <rPh sb="96" eb="97">
      <t>ツト</t>
    </rPh>
    <rPh sb="101" eb="103">
      <t>ケッカ</t>
    </rPh>
    <rPh sb="103" eb="105">
      <t>オオハバ</t>
    </rPh>
    <rPh sb="106" eb="108">
      <t>シュウシ</t>
    </rPh>
    <rPh sb="109" eb="111">
      <t>カイゼン</t>
    </rPh>
    <rPh sb="146" eb="148">
      <t>キンネン</t>
    </rPh>
    <rPh sb="166" eb="168">
      <t>ネンド</t>
    </rPh>
    <rPh sb="169" eb="171">
      <t>コハバ</t>
    </rPh>
    <rPh sb="172" eb="173">
      <t>ゲン</t>
    </rPh>
    <rPh sb="174" eb="175">
      <t>トド</t>
    </rPh>
    <rPh sb="378" eb="380">
      <t>ネンド</t>
    </rPh>
    <rPh sb="383" eb="385">
      <t>ジョウショウ</t>
    </rPh>
    <rPh sb="386" eb="387">
      <t>テン</t>
    </rPh>
    <rPh sb="410" eb="412">
      <t>イジョウ</t>
    </rPh>
    <rPh sb="420" eb="422">
      <t>ジョウショウ</t>
    </rPh>
    <rPh sb="423" eb="424">
      <t>オオ</t>
    </rPh>
    <rPh sb="449" eb="451">
      <t>ネンド</t>
    </rPh>
    <rPh sb="452" eb="454">
      <t>シシュツ</t>
    </rPh>
    <rPh sb="455" eb="457">
      <t>ヨクセイ</t>
    </rPh>
    <rPh sb="460" eb="462">
      <t>キュウスイ</t>
    </rPh>
    <rPh sb="462" eb="464">
      <t>ゲンカ</t>
    </rPh>
    <rPh sb="467" eb="469">
      <t>ゲンショウ</t>
    </rPh>
    <rPh sb="471" eb="473">
      <t>ケッカ</t>
    </rPh>
    <rPh sb="473" eb="475">
      <t>オオハバ</t>
    </rPh>
    <rPh sb="476" eb="478">
      <t>シヒョウ</t>
    </rPh>
    <rPh sb="479" eb="481">
      <t>カイゼン</t>
    </rPh>
    <rPh sb="500" eb="502">
      <t>ジョウショウ</t>
    </rPh>
    <rPh sb="502" eb="504">
      <t>ケイコウ</t>
    </rPh>
    <rPh sb="515" eb="516">
      <t>ド</t>
    </rPh>
    <rPh sb="517" eb="519">
      <t>シシュツ</t>
    </rPh>
    <rPh sb="520" eb="522">
      <t>ヨクセイ</t>
    </rPh>
    <rPh sb="525" eb="527">
      <t>オオハバ</t>
    </rPh>
    <rPh sb="528" eb="530">
      <t>ゲンショウ</t>
    </rPh>
    <rPh sb="589" eb="592">
      <t>マイネンド</t>
    </rPh>
    <rPh sb="592" eb="594">
      <t>ゲンショウ</t>
    </rPh>
    <rPh sb="603" eb="605">
      <t>ネンド</t>
    </rPh>
    <rPh sb="612" eb="614">
      <t>ハド</t>
    </rPh>
    <phoneticPr fontId="4"/>
  </si>
  <si>
    <t>①　当市はH26年度の会計基準見直し（みなし償却
　制度廃止）の影響が非常に大きく、有形固定資産
　減価償却率は一気に16ポイント増え約53％にまで
　達した。これは類似団体及び全国平均より高い。
②　現状では当市は法定耐用年数を経過した管路延
　長が非常に少ないため、管路経年化率は1％を切
　る極めて低い値になっている。
③　当市は経年管の更新を計画的に実施しているも
　のの、管路更新率（＝当該年度に更新した管路延
　長の全管路延長に対する割合）が例年1％にも満
　たない極めて低い値にとどまっている。この割合
　は類似団体平均値と比較しても相当低い。
　　加えて、H27年度から着手した浄水場更新事業
　に係る費用を捻出するために、管路の更新費用を
　抑制したことから、H28年度以降の更新率も低水
　準に留まることが見込まれ、浄水場更新事業終了
　後は更新する管路延長を大幅に増やさなければな
　らない。</t>
    <rPh sb="2" eb="4">
      <t>トウシ</t>
    </rPh>
    <rPh sb="8" eb="10">
      <t>ネンド</t>
    </rPh>
    <rPh sb="11" eb="13">
      <t>カイケイ</t>
    </rPh>
    <rPh sb="13" eb="15">
      <t>キジュン</t>
    </rPh>
    <rPh sb="15" eb="17">
      <t>ミナオ</t>
    </rPh>
    <rPh sb="22" eb="24">
      <t>ショウキャク</t>
    </rPh>
    <rPh sb="26" eb="28">
      <t>セイド</t>
    </rPh>
    <rPh sb="28" eb="30">
      <t>ハイシ</t>
    </rPh>
    <rPh sb="32" eb="34">
      <t>エイキョウ</t>
    </rPh>
    <rPh sb="35" eb="37">
      <t>ヒジョウ</t>
    </rPh>
    <rPh sb="38" eb="39">
      <t>オオ</t>
    </rPh>
    <rPh sb="56" eb="58">
      <t>イッキ</t>
    </rPh>
    <rPh sb="65" eb="66">
      <t>フ</t>
    </rPh>
    <rPh sb="67" eb="68">
      <t>ヤク</t>
    </rPh>
    <rPh sb="76" eb="77">
      <t>タッ</t>
    </rPh>
    <rPh sb="83" eb="85">
      <t>ルイジ</t>
    </rPh>
    <rPh sb="85" eb="87">
      <t>ダンタイ</t>
    </rPh>
    <rPh sb="87" eb="88">
      <t>オヨ</t>
    </rPh>
    <rPh sb="89" eb="91">
      <t>ゼンコク</t>
    </rPh>
    <rPh sb="95" eb="96">
      <t>タカ</t>
    </rPh>
    <rPh sb="101" eb="103">
      <t>ゲンジョウ</t>
    </rPh>
    <rPh sb="105" eb="107">
      <t>トウシ</t>
    </rPh>
    <rPh sb="108" eb="110">
      <t>ホウテイ</t>
    </rPh>
    <rPh sb="110" eb="112">
      <t>タイヨウ</t>
    </rPh>
    <rPh sb="112" eb="114">
      <t>ネンスウ</t>
    </rPh>
    <rPh sb="115" eb="117">
      <t>ケイカ</t>
    </rPh>
    <rPh sb="119" eb="121">
      <t>カンロ</t>
    </rPh>
    <rPh sb="126" eb="128">
      <t>ヒジョウ</t>
    </rPh>
    <rPh sb="129" eb="130">
      <t>スク</t>
    </rPh>
    <rPh sb="135" eb="137">
      <t>カンロ</t>
    </rPh>
    <rPh sb="137" eb="140">
      <t>ケイネンカ</t>
    </rPh>
    <rPh sb="140" eb="141">
      <t>リツ</t>
    </rPh>
    <rPh sb="145" eb="146">
      <t>キ</t>
    </rPh>
    <rPh sb="149" eb="150">
      <t>キワ</t>
    </rPh>
    <rPh sb="152" eb="153">
      <t>ヒク</t>
    </rPh>
    <rPh sb="154" eb="155">
      <t>アタイ</t>
    </rPh>
    <rPh sb="165" eb="167">
      <t>トウシ</t>
    </rPh>
    <rPh sb="168" eb="169">
      <t>ケイ</t>
    </rPh>
    <rPh sb="172" eb="174">
      <t>コウシン</t>
    </rPh>
    <rPh sb="227" eb="229">
      <t>レイネン</t>
    </rPh>
    <rPh sb="233" eb="234">
      <t>ミ</t>
    </rPh>
    <rPh sb="282" eb="283">
      <t>クワ</t>
    </rPh>
    <rPh sb="289" eb="291">
      <t>ネンド</t>
    </rPh>
    <rPh sb="293" eb="295">
      <t>チャクシュ</t>
    </rPh>
    <rPh sb="297" eb="300">
      <t>ジョウスイジョウ</t>
    </rPh>
    <rPh sb="300" eb="302">
      <t>コウシン</t>
    </rPh>
    <rPh sb="312" eb="314">
      <t>ネンシュツ</t>
    </rPh>
    <rPh sb="320" eb="322">
      <t>カンロ</t>
    </rPh>
    <rPh sb="323" eb="325">
      <t>コウシン</t>
    </rPh>
    <rPh sb="325" eb="327">
      <t>ヒヨウ</t>
    </rPh>
    <rPh sb="330" eb="332">
      <t>ヨクセイ</t>
    </rPh>
    <rPh sb="342" eb="346">
      <t>ネンドイコウ</t>
    </rPh>
    <rPh sb="347" eb="349">
      <t>コウシン</t>
    </rPh>
    <rPh sb="349" eb="350">
      <t>リツ</t>
    </rPh>
    <rPh sb="357" eb="358">
      <t>トド</t>
    </rPh>
    <rPh sb="363" eb="365">
      <t>ミコ</t>
    </rPh>
    <rPh sb="379" eb="380">
      <t>アト</t>
    </rPh>
    <rPh sb="381" eb="383">
      <t>コウシン</t>
    </rPh>
    <rPh sb="387" eb="389">
      <t>エンチョウ</t>
    </rPh>
    <rPh sb="390" eb="392">
      <t>オオハバ</t>
    </rPh>
    <rPh sb="393" eb="394">
      <t>フ</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</si>
</sst>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0.41</c:v>
                </c:pt>
                <c:pt idx="1">
                  <c:v>0.39</c:v>
                </c:pt>
                <c:pt idx="2">
                  <c:v>0.28999999999999998</c:v>
                </c:pt>
                <c:pt idx="3">
                  <c:v>0.37</c:v>
                </c:pt>
                <c:pt idx="4" formatCode="#,##0.00;&quot;△&quot;#,##0.00">
                  <c:v>0</c:v>
                </c:pt>
              </c:numCache>
            </c:numRef>
          </c:val>
        </c:ser>
        <c:dLbls>
          <c:showLegendKey val="0"/>
          <c:showVal val="0"/>
          <c:showCatName val="0"/>
          <c:showSerName val="0"/>
          <c:showPercent val="0"/>
          <c:showBubbleSize val="0"/>
        </c:dLbls>
        <c:gapWidth val="150"/>
        <c:axId val="42659200"/>
        <c:axId val="4320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42659200"/>
        <c:axId val="43202048"/>
      </c:lineChart>
      <c:dateAx>
        <c:axId val="42659200"/>
        <c:scaling>
          <c:orientation val="minMax"/>
        </c:scaling>
        <c:delete val="1"/>
        <c:axPos val="b"/>
        <c:numFmt formatCode="ge" sourceLinked="1"/>
        <c:majorTickMark val="none"/>
        <c:minorTickMark val="none"/>
        <c:tickLblPos val="none"/>
        <c:crossAx val="43202048"/>
        <c:crosses val="autoZero"/>
        <c:auto val="1"/>
        <c:lblOffset val="100"/>
        <c:baseTimeUnit val="years"/>
      </c:dateAx>
      <c:valAx>
        <c:axId val="4320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5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72.349999999999994</c:v>
                </c:pt>
                <c:pt idx="1">
                  <c:v>72.89</c:v>
                </c:pt>
                <c:pt idx="2">
                  <c:v>73.92</c:v>
                </c:pt>
                <c:pt idx="3">
                  <c:v>73.48</c:v>
                </c:pt>
                <c:pt idx="4">
                  <c:v>72.31</c:v>
                </c:pt>
              </c:numCache>
            </c:numRef>
          </c:val>
        </c:ser>
        <c:dLbls>
          <c:showLegendKey val="0"/>
          <c:showVal val="0"/>
          <c:showCatName val="0"/>
          <c:showSerName val="0"/>
          <c:showPercent val="0"/>
          <c:showBubbleSize val="0"/>
        </c:dLbls>
        <c:gapWidth val="150"/>
        <c:axId val="58355712"/>
        <c:axId val="5835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58355712"/>
        <c:axId val="58357632"/>
      </c:lineChart>
      <c:dateAx>
        <c:axId val="58355712"/>
        <c:scaling>
          <c:orientation val="minMax"/>
        </c:scaling>
        <c:delete val="1"/>
        <c:axPos val="b"/>
        <c:numFmt formatCode="ge" sourceLinked="1"/>
        <c:majorTickMark val="none"/>
        <c:minorTickMark val="none"/>
        <c:tickLblPos val="none"/>
        <c:crossAx val="58357632"/>
        <c:crosses val="autoZero"/>
        <c:auto val="1"/>
        <c:lblOffset val="100"/>
        <c:baseTimeUnit val="years"/>
      </c:dateAx>
      <c:valAx>
        <c:axId val="5835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35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92.34</c:v>
                </c:pt>
                <c:pt idx="1">
                  <c:v>91.33</c:v>
                </c:pt>
                <c:pt idx="2">
                  <c:v>88.07</c:v>
                </c:pt>
                <c:pt idx="3">
                  <c:v>86.86</c:v>
                </c:pt>
                <c:pt idx="4">
                  <c:v>87.5</c:v>
                </c:pt>
              </c:numCache>
            </c:numRef>
          </c:val>
        </c:ser>
        <c:dLbls>
          <c:showLegendKey val="0"/>
          <c:showVal val="0"/>
          <c:showCatName val="0"/>
          <c:showSerName val="0"/>
          <c:showPercent val="0"/>
          <c:showBubbleSize val="0"/>
        </c:dLbls>
        <c:gapWidth val="150"/>
        <c:axId val="82845056"/>
        <c:axId val="8284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82845056"/>
        <c:axId val="82847232"/>
      </c:lineChart>
      <c:dateAx>
        <c:axId val="82845056"/>
        <c:scaling>
          <c:orientation val="minMax"/>
        </c:scaling>
        <c:delete val="1"/>
        <c:axPos val="b"/>
        <c:numFmt formatCode="ge" sourceLinked="1"/>
        <c:majorTickMark val="none"/>
        <c:minorTickMark val="none"/>
        <c:tickLblPos val="none"/>
        <c:crossAx val="82847232"/>
        <c:crosses val="autoZero"/>
        <c:auto val="1"/>
        <c:lblOffset val="100"/>
        <c:baseTimeUnit val="years"/>
      </c:dateAx>
      <c:valAx>
        <c:axId val="8284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4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122.03</c:v>
                </c:pt>
                <c:pt idx="1">
                  <c:v>117.5</c:v>
                </c:pt>
                <c:pt idx="2">
                  <c:v>112.75</c:v>
                </c:pt>
                <c:pt idx="3">
                  <c:v>107.86</c:v>
                </c:pt>
                <c:pt idx="4">
                  <c:v>120.11</c:v>
                </c:pt>
              </c:numCache>
            </c:numRef>
          </c:val>
        </c:ser>
        <c:dLbls>
          <c:showLegendKey val="0"/>
          <c:showVal val="0"/>
          <c:showCatName val="0"/>
          <c:showSerName val="0"/>
          <c:showPercent val="0"/>
          <c:showBubbleSize val="0"/>
        </c:dLbls>
        <c:gapWidth val="150"/>
        <c:axId val="43211776"/>
        <c:axId val="4323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43211776"/>
        <c:axId val="43238528"/>
      </c:lineChart>
      <c:dateAx>
        <c:axId val="43211776"/>
        <c:scaling>
          <c:orientation val="minMax"/>
        </c:scaling>
        <c:delete val="1"/>
        <c:axPos val="b"/>
        <c:numFmt formatCode="ge" sourceLinked="1"/>
        <c:majorTickMark val="none"/>
        <c:minorTickMark val="none"/>
        <c:tickLblPos val="none"/>
        <c:crossAx val="43238528"/>
        <c:crosses val="autoZero"/>
        <c:auto val="1"/>
        <c:lblOffset val="100"/>
        <c:baseTimeUnit val="years"/>
      </c:dateAx>
      <c:valAx>
        <c:axId val="43238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21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34.659999999999997</c:v>
                </c:pt>
                <c:pt idx="1">
                  <c:v>35.82</c:v>
                </c:pt>
                <c:pt idx="2">
                  <c:v>36.92</c:v>
                </c:pt>
                <c:pt idx="3">
                  <c:v>52.99</c:v>
                </c:pt>
                <c:pt idx="4">
                  <c:v>54.76</c:v>
                </c:pt>
              </c:numCache>
            </c:numRef>
          </c:val>
        </c:ser>
        <c:dLbls>
          <c:showLegendKey val="0"/>
          <c:showVal val="0"/>
          <c:showCatName val="0"/>
          <c:showSerName val="0"/>
          <c:showPercent val="0"/>
          <c:showBubbleSize val="0"/>
        </c:dLbls>
        <c:gapWidth val="150"/>
        <c:axId val="43473536"/>
        <c:axId val="4347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43473536"/>
        <c:axId val="43475712"/>
      </c:lineChart>
      <c:dateAx>
        <c:axId val="43473536"/>
        <c:scaling>
          <c:orientation val="minMax"/>
        </c:scaling>
        <c:delete val="1"/>
        <c:axPos val="b"/>
        <c:numFmt formatCode="ge" sourceLinked="1"/>
        <c:majorTickMark val="none"/>
        <c:minorTickMark val="none"/>
        <c:tickLblPos val="none"/>
        <c:crossAx val="43475712"/>
        <c:crosses val="autoZero"/>
        <c:auto val="1"/>
        <c:lblOffset val="100"/>
        <c:baseTimeUnit val="years"/>
      </c:dateAx>
      <c:valAx>
        <c:axId val="4347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7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0.71</c:v>
                </c:pt>
                <c:pt idx="1">
                  <c:v>0.8</c:v>
                </c:pt>
                <c:pt idx="2">
                  <c:v>0.79</c:v>
                </c:pt>
                <c:pt idx="3">
                  <c:v>0.79</c:v>
                </c:pt>
                <c:pt idx="4">
                  <c:v>0.9</c:v>
                </c:pt>
              </c:numCache>
            </c:numRef>
          </c:val>
        </c:ser>
        <c:dLbls>
          <c:showLegendKey val="0"/>
          <c:showVal val="0"/>
          <c:showCatName val="0"/>
          <c:showSerName val="0"/>
          <c:showPercent val="0"/>
          <c:showBubbleSize val="0"/>
        </c:dLbls>
        <c:gapWidth val="150"/>
        <c:axId val="43514112"/>
        <c:axId val="5498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43514112"/>
        <c:axId val="54989184"/>
      </c:lineChart>
      <c:dateAx>
        <c:axId val="43514112"/>
        <c:scaling>
          <c:orientation val="minMax"/>
        </c:scaling>
        <c:delete val="1"/>
        <c:axPos val="b"/>
        <c:numFmt formatCode="ge" sourceLinked="1"/>
        <c:majorTickMark val="none"/>
        <c:minorTickMark val="none"/>
        <c:tickLblPos val="none"/>
        <c:crossAx val="54989184"/>
        <c:crosses val="autoZero"/>
        <c:auto val="1"/>
        <c:lblOffset val="100"/>
        <c:baseTimeUnit val="years"/>
      </c:dateAx>
      <c:valAx>
        <c:axId val="5498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1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5021568"/>
        <c:axId val="5502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55021568"/>
        <c:axId val="55023488"/>
      </c:lineChart>
      <c:dateAx>
        <c:axId val="55021568"/>
        <c:scaling>
          <c:orientation val="minMax"/>
        </c:scaling>
        <c:delete val="1"/>
        <c:axPos val="b"/>
        <c:numFmt formatCode="ge" sourceLinked="1"/>
        <c:majorTickMark val="none"/>
        <c:minorTickMark val="none"/>
        <c:tickLblPos val="none"/>
        <c:crossAx val="55023488"/>
        <c:crosses val="autoZero"/>
        <c:auto val="1"/>
        <c:lblOffset val="100"/>
        <c:baseTimeUnit val="years"/>
      </c:dateAx>
      <c:valAx>
        <c:axId val="55023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502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1089.52</c:v>
                </c:pt>
                <c:pt idx="1">
                  <c:v>887.1</c:v>
                </c:pt>
                <c:pt idx="2">
                  <c:v>708.02</c:v>
                </c:pt>
                <c:pt idx="3">
                  <c:v>343.76</c:v>
                </c:pt>
                <c:pt idx="4">
                  <c:v>310.08</c:v>
                </c:pt>
              </c:numCache>
            </c:numRef>
          </c:val>
        </c:ser>
        <c:dLbls>
          <c:showLegendKey val="0"/>
          <c:showVal val="0"/>
          <c:showCatName val="0"/>
          <c:showSerName val="0"/>
          <c:showPercent val="0"/>
          <c:showBubbleSize val="0"/>
        </c:dLbls>
        <c:gapWidth val="150"/>
        <c:axId val="55386112"/>
        <c:axId val="5538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55386112"/>
        <c:axId val="55388032"/>
      </c:lineChart>
      <c:dateAx>
        <c:axId val="55386112"/>
        <c:scaling>
          <c:orientation val="minMax"/>
        </c:scaling>
        <c:delete val="1"/>
        <c:axPos val="b"/>
        <c:numFmt formatCode="ge" sourceLinked="1"/>
        <c:majorTickMark val="none"/>
        <c:minorTickMark val="none"/>
        <c:tickLblPos val="none"/>
        <c:crossAx val="55388032"/>
        <c:crosses val="autoZero"/>
        <c:auto val="1"/>
        <c:lblOffset val="100"/>
        <c:baseTimeUnit val="years"/>
      </c:dateAx>
      <c:valAx>
        <c:axId val="55388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538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367.09</c:v>
                </c:pt>
                <c:pt idx="1">
                  <c:v>354.55</c:v>
                </c:pt>
                <c:pt idx="2">
                  <c:v>348.72</c:v>
                </c:pt>
                <c:pt idx="3">
                  <c:v>344.04</c:v>
                </c:pt>
                <c:pt idx="4">
                  <c:v>414.34</c:v>
                </c:pt>
              </c:numCache>
            </c:numRef>
          </c:val>
        </c:ser>
        <c:dLbls>
          <c:showLegendKey val="0"/>
          <c:showVal val="0"/>
          <c:showCatName val="0"/>
          <c:showSerName val="0"/>
          <c:showPercent val="0"/>
          <c:showBubbleSize val="0"/>
        </c:dLbls>
        <c:gapWidth val="150"/>
        <c:axId val="55410048"/>
        <c:axId val="5542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55410048"/>
        <c:axId val="55420416"/>
      </c:lineChart>
      <c:dateAx>
        <c:axId val="55410048"/>
        <c:scaling>
          <c:orientation val="minMax"/>
        </c:scaling>
        <c:delete val="1"/>
        <c:axPos val="b"/>
        <c:numFmt formatCode="ge" sourceLinked="1"/>
        <c:majorTickMark val="none"/>
        <c:minorTickMark val="none"/>
        <c:tickLblPos val="none"/>
        <c:crossAx val="55420416"/>
        <c:crosses val="autoZero"/>
        <c:auto val="1"/>
        <c:lblOffset val="100"/>
        <c:baseTimeUnit val="years"/>
      </c:dateAx>
      <c:valAx>
        <c:axId val="55420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541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107.97</c:v>
                </c:pt>
                <c:pt idx="1">
                  <c:v>104.8</c:v>
                </c:pt>
                <c:pt idx="2">
                  <c:v>101.39</c:v>
                </c:pt>
                <c:pt idx="3">
                  <c:v>98.13</c:v>
                </c:pt>
                <c:pt idx="4">
                  <c:v>111.69</c:v>
                </c:pt>
              </c:numCache>
            </c:numRef>
          </c:val>
        </c:ser>
        <c:dLbls>
          <c:showLegendKey val="0"/>
          <c:showVal val="0"/>
          <c:showCatName val="0"/>
          <c:showSerName val="0"/>
          <c:showPercent val="0"/>
          <c:showBubbleSize val="0"/>
        </c:dLbls>
        <c:gapWidth val="150"/>
        <c:axId val="55469184"/>
        <c:axId val="5547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55469184"/>
        <c:axId val="55471104"/>
      </c:lineChart>
      <c:dateAx>
        <c:axId val="55469184"/>
        <c:scaling>
          <c:orientation val="minMax"/>
        </c:scaling>
        <c:delete val="1"/>
        <c:axPos val="b"/>
        <c:numFmt formatCode="ge" sourceLinked="1"/>
        <c:majorTickMark val="none"/>
        <c:minorTickMark val="none"/>
        <c:tickLblPos val="none"/>
        <c:crossAx val="55471104"/>
        <c:crosses val="autoZero"/>
        <c:auto val="1"/>
        <c:lblOffset val="100"/>
        <c:baseTimeUnit val="years"/>
      </c:dateAx>
      <c:valAx>
        <c:axId val="5547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46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144.79</c:v>
                </c:pt>
                <c:pt idx="1">
                  <c:v>149.6</c:v>
                </c:pt>
                <c:pt idx="2">
                  <c:v>154.9</c:v>
                </c:pt>
                <c:pt idx="3">
                  <c:v>160.52000000000001</c:v>
                </c:pt>
                <c:pt idx="4">
                  <c:v>141.16999999999999</c:v>
                </c:pt>
              </c:numCache>
            </c:numRef>
          </c:val>
        </c:ser>
        <c:dLbls>
          <c:showLegendKey val="0"/>
          <c:showVal val="0"/>
          <c:showCatName val="0"/>
          <c:showSerName val="0"/>
          <c:showPercent val="0"/>
          <c:showBubbleSize val="0"/>
        </c:dLbls>
        <c:gapWidth val="150"/>
        <c:axId val="55501184"/>
        <c:axId val="5550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55501184"/>
        <c:axId val="55503104"/>
      </c:lineChart>
      <c:dateAx>
        <c:axId val="55501184"/>
        <c:scaling>
          <c:orientation val="minMax"/>
        </c:scaling>
        <c:delete val="1"/>
        <c:axPos val="b"/>
        <c:numFmt formatCode="ge" sourceLinked="1"/>
        <c:majorTickMark val="none"/>
        <c:minorTickMark val="none"/>
        <c:tickLblPos val="none"/>
        <c:crossAx val="55503104"/>
        <c:crosses val="autoZero"/>
        <c:auto val="1"/>
        <c:lblOffset val="100"/>
        <c:baseTimeUnit val="years"/>
      </c:dateAx>
      <c:valAx>
        <c:axId val="5550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50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C1" zoomScale="70" zoomScaleNormal="70" workbookViewId="0">
      <selection activeCell="BL14" sqref="BL14:BZ1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新潟県　小千谷市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c r="A8" s="2"/>
      <c r="B8" s="74" t="str">
        <f>データ!I6</f>
        <v>法適用</v>
      </c>
      <c r="C8" s="75"/>
      <c r="D8" s="75"/>
      <c r="E8" s="75"/>
      <c r="F8" s="75"/>
      <c r="G8" s="75"/>
      <c r="H8" s="75"/>
      <c r="I8" s="76"/>
      <c r="J8" s="74" t="str">
        <f>データ!J6</f>
        <v>水道事業</v>
      </c>
      <c r="K8" s="75"/>
      <c r="L8" s="75"/>
      <c r="M8" s="75"/>
      <c r="N8" s="75"/>
      <c r="O8" s="75"/>
      <c r="P8" s="75"/>
      <c r="Q8" s="76"/>
      <c r="R8" s="74" t="str">
        <f>データ!K6</f>
        <v>末端給水事業</v>
      </c>
      <c r="S8" s="75"/>
      <c r="T8" s="75"/>
      <c r="U8" s="75"/>
      <c r="V8" s="75"/>
      <c r="W8" s="75"/>
      <c r="X8" s="75"/>
      <c r="Y8" s="76"/>
      <c r="Z8" s="74" t="str">
        <f>データ!L6</f>
        <v>A5</v>
      </c>
      <c r="AA8" s="75"/>
      <c r="AB8" s="75"/>
      <c r="AC8" s="75"/>
      <c r="AD8" s="75"/>
      <c r="AE8" s="75"/>
      <c r="AF8" s="75"/>
      <c r="AG8" s="76"/>
      <c r="AH8" s="3"/>
      <c r="AI8" s="77">
        <f>データ!Q6</f>
        <v>37130</v>
      </c>
      <c r="AJ8" s="78"/>
      <c r="AK8" s="78"/>
      <c r="AL8" s="78"/>
      <c r="AM8" s="78"/>
      <c r="AN8" s="78"/>
      <c r="AO8" s="78"/>
      <c r="AP8" s="79"/>
      <c r="AQ8" s="57">
        <f>データ!R6</f>
        <v>155.19</v>
      </c>
      <c r="AR8" s="57"/>
      <c r="AS8" s="57"/>
      <c r="AT8" s="57"/>
      <c r="AU8" s="57"/>
      <c r="AV8" s="57"/>
      <c r="AW8" s="57"/>
      <c r="AX8" s="57"/>
      <c r="AY8" s="57">
        <f>データ!S6</f>
        <v>239.26</v>
      </c>
      <c r="AZ8" s="57"/>
      <c r="BA8" s="57"/>
      <c r="BB8" s="57"/>
      <c r="BC8" s="57"/>
      <c r="BD8" s="57"/>
      <c r="BE8" s="57"/>
      <c r="BF8" s="57"/>
      <c r="BG8" s="3"/>
      <c r="BH8" s="3"/>
      <c r="BI8" s="3"/>
      <c r="BJ8" s="3"/>
      <c r="BK8" s="3"/>
      <c r="BL8" s="69" t="s">
        <v>9</v>
      </c>
      <c r="BM8" s="70"/>
      <c r="BN8" s="7" t="s">
        <v>10</v>
      </c>
      <c r="BO8" s="8"/>
      <c r="BP8" s="8"/>
      <c r="BQ8" s="8"/>
      <c r="BR8" s="8"/>
      <c r="BS8" s="8"/>
      <c r="BT8" s="8"/>
      <c r="BU8" s="8"/>
      <c r="BV8" s="8"/>
      <c r="BW8" s="8"/>
      <c r="BX8" s="8"/>
      <c r="BY8" s="9"/>
    </row>
    <row r="9" spans="1:78" ht="18.75" customHeight="1">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64.52</v>
      </c>
      <c r="K10" s="57"/>
      <c r="L10" s="57"/>
      <c r="M10" s="57"/>
      <c r="N10" s="57"/>
      <c r="O10" s="57"/>
      <c r="P10" s="57"/>
      <c r="Q10" s="57"/>
      <c r="R10" s="57">
        <f>データ!O6</f>
        <v>96.99</v>
      </c>
      <c r="S10" s="57"/>
      <c r="T10" s="57"/>
      <c r="U10" s="57"/>
      <c r="V10" s="57"/>
      <c r="W10" s="57"/>
      <c r="X10" s="57"/>
      <c r="Y10" s="57"/>
      <c r="Z10" s="65">
        <f>データ!P6</f>
        <v>3207</v>
      </c>
      <c r="AA10" s="65"/>
      <c r="AB10" s="65"/>
      <c r="AC10" s="65"/>
      <c r="AD10" s="65"/>
      <c r="AE10" s="65"/>
      <c r="AF10" s="65"/>
      <c r="AG10" s="65"/>
      <c r="AH10" s="2"/>
      <c r="AI10" s="65">
        <f>データ!T6</f>
        <v>35846</v>
      </c>
      <c r="AJ10" s="65"/>
      <c r="AK10" s="65"/>
      <c r="AL10" s="65"/>
      <c r="AM10" s="65"/>
      <c r="AN10" s="65"/>
      <c r="AO10" s="65"/>
      <c r="AP10" s="65"/>
      <c r="AQ10" s="57">
        <f>データ!U6</f>
        <v>63.86</v>
      </c>
      <c r="AR10" s="57"/>
      <c r="AS10" s="57"/>
      <c r="AT10" s="57"/>
      <c r="AU10" s="57"/>
      <c r="AV10" s="57"/>
      <c r="AW10" s="57"/>
      <c r="AX10" s="57"/>
      <c r="AY10" s="57">
        <f>データ!V6</f>
        <v>561.32000000000005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105</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66"/>
      <c r="BM34" s="67"/>
      <c r="BN34" s="67"/>
      <c r="BO34" s="67"/>
      <c r="BP34" s="67"/>
      <c r="BQ34" s="67"/>
      <c r="BR34" s="67"/>
      <c r="BS34" s="67"/>
      <c r="BT34" s="67"/>
      <c r="BU34" s="67"/>
      <c r="BV34" s="67"/>
      <c r="BW34" s="67"/>
      <c r="BX34" s="67"/>
      <c r="BY34" s="67"/>
      <c r="BZ34" s="68"/>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33"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152081</v>
      </c>
      <c r="D6" s="31">
        <f t="shared" si="3"/>
        <v>46</v>
      </c>
      <c r="E6" s="31">
        <f t="shared" si="3"/>
        <v>1</v>
      </c>
      <c r="F6" s="31">
        <f t="shared" si="3"/>
        <v>0</v>
      </c>
      <c r="G6" s="31">
        <f t="shared" si="3"/>
        <v>1</v>
      </c>
      <c r="H6" s="31" t="str">
        <f t="shared" si="3"/>
        <v>新潟県　小千谷市</v>
      </c>
      <c r="I6" s="31" t="str">
        <f t="shared" si="3"/>
        <v>法適用</v>
      </c>
      <c r="J6" s="31" t="str">
        <f t="shared" si="3"/>
        <v>水道事業</v>
      </c>
      <c r="K6" s="31" t="str">
        <f t="shared" si="3"/>
        <v>末端給水事業</v>
      </c>
      <c r="L6" s="31" t="str">
        <f t="shared" si="3"/>
        <v>A5</v>
      </c>
      <c r="M6" s="32" t="str">
        <f t="shared" si="3"/>
        <v>-</v>
      </c>
      <c r="N6" s="32">
        <f t="shared" si="3"/>
        <v>64.52</v>
      </c>
      <c r="O6" s="32">
        <f t="shared" si="3"/>
        <v>96.99</v>
      </c>
      <c r="P6" s="32">
        <f t="shared" si="3"/>
        <v>3207</v>
      </c>
      <c r="Q6" s="32">
        <f t="shared" si="3"/>
        <v>37130</v>
      </c>
      <c r="R6" s="32">
        <f t="shared" si="3"/>
        <v>155.19</v>
      </c>
      <c r="S6" s="32">
        <f t="shared" si="3"/>
        <v>239.26</v>
      </c>
      <c r="T6" s="32">
        <f t="shared" si="3"/>
        <v>35846</v>
      </c>
      <c r="U6" s="32">
        <f t="shared" si="3"/>
        <v>63.86</v>
      </c>
      <c r="V6" s="32">
        <f t="shared" si="3"/>
        <v>561.32000000000005</v>
      </c>
      <c r="W6" s="33">
        <f>IF(W7="",NA(),W7)</f>
        <v>122.03</v>
      </c>
      <c r="X6" s="33">
        <f t="shared" ref="X6:AF6" si="4">IF(X7="",NA(),X7)</f>
        <v>117.5</v>
      </c>
      <c r="Y6" s="33">
        <f t="shared" si="4"/>
        <v>112.75</v>
      </c>
      <c r="Z6" s="33">
        <f t="shared" si="4"/>
        <v>107.86</v>
      </c>
      <c r="AA6" s="33">
        <f t="shared" si="4"/>
        <v>120.11</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1089.52</v>
      </c>
      <c r="AT6" s="33">
        <f t="shared" ref="AT6:BB6" si="6">IF(AT7="",NA(),AT7)</f>
        <v>887.1</v>
      </c>
      <c r="AU6" s="33">
        <f t="shared" si="6"/>
        <v>708.02</v>
      </c>
      <c r="AV6" s="33">
        <f t="shared" si="6"/>
        <v>343.76</v>
      </c>
      <c r="AW6" s="33">
        <f t="shared" si="6"/>
        <v>310.08</v>
      </c>
      <c r="AX6" s="33">
        <f t="shared" si="6"/>
        <v>832.37</v>
      </c>
      <c r="AY6" s="33">
        <f t="shared" si="6"/>
        <v>852.01</v>
      </c>
      <c r="AZ6" s="33">
        <f t="shared" si="6"/>
        <v>909.68</v>
      </c>
      <c r="BA6" s="33">
        <f t="shared" si="6"/>
        <v>382.09</v>
      </c>
      <c r="BB6" s="33">
        <f t="shared" si="6"/>
        <v>371.31</v>
      </c>
      <c r="BC6" s="32" t="str">
        <f>IF(BC7="","",IF(BC7="-","【-】","【"&amp;SUBSTITUTE(TEXT(BC7,"#,##0.00"),"-","△")&amp;"】"))</f>
        <v>【262.74】</v>
      </c>
      <c r="BD6" s="33">
        <f>IF(BD7="",NA(),BD7)</f>
        <v>367.09</v>
      </c>
      <c r="BE6" s="33">
        <f t="shared" ref="BE6:BM6" si="7">IF(BE7="",NA(),BE7)</f>
        <v>354.55</v>
      </c>
      <c r="BF6" s="33">
        <f t="shared" si="7"/>
        <v>348.72</v>
      </c>
      <c r="BG6" s="33">
        <f t="shared" si="7"/>
        <v>344.04</v>
      </c>
      <c r="BH6" s="33">
        <f t="shared" si="7"/>
        <v>414.34</v>
      </c>
      <c r="BI6" s="33">
        <f t="shared" si="7"/>
        <v>403.15</v>
      </c>
      <c r="BJ6" s="33">
        <f t="shared" si="7"/>
        <v>391.4</v>
      </c>
      <c r="BK6" s="33">
        <f t="shared" si="7"/>
        <v>382.65</v>
      </c>
      <c r="BL6" s="33">
        <f t="shared" si="7"/>
        <v>385.06</v>
      </c>
      <c r="BM6" s="33">
        <f t="shared" si="7"/>
        <v>373.09</v>
      </c>
      <c r="BN6" s="32" t="str">
        <f>IF(BN7="","",IF(BN7="-","【-】","【"&amp;SUBSTITUTE(TEXT(BN7,"#,##0.00"),"-","△")&amp;"】"))</f>
        <v>【276.38】</v>
      </c>
      <c r="BO6" s="33">
        <f>IF(BO7="",NA(),BO7)</f>
        <v>107.97</v>
      </c>
      <c r="BP6" s="33">
        <f t="shared" ref="BP6:BX6" si="8">IF(BP7="",NA(),BP7)</f>
        <v>104.8</v>
      </c>
      <c r="BQ6" s="33">
        <f t="shared" si="8"/>
        <v>101.39</v>
      </c>
      <c r="BR6" s="33">
        <f t="shared" si="8"/>
        <v>98.13</v>
      </c>
      <c r="BS6" s="33">
        <f t="shared" si="8"/>
        <v>111.69</v>
      </c>
      <c r="BT6" s="33">
        <f t="shared" si="8"/>
        <v>94.86</v>
      </c>
      <c r="BU6" s="33">
        <f t="shared" si="8"/>
        <v>95.91</v>
      </c>
      <c r="BV6" s="33">
        <f t="shared" si="8"/>
        <v>96.1</v>
      </c>
      <c r="BW6" s="33">
        <f t="shared" si="8"/>
        <v>99.07</v>
      </c>
      <c r="BX6" s="33">
        <f t="shared" si="8"/>
        <v>99.99</v>
      </c>
      <c r="BY6" s="32" t="str">
        <f>IF(BY7="","",IF(BY7="-","【-】","【"&amp;SUBSTITUTE(TEXT(BY7,"#,##0.00"),"-","△")&amp;"】"))</f>
        <v>【104.99】</v>
      </c>
      <c r="BZ6" s="33">
        <f>IF(BZ7="",NA(),BZ7)</f>
        <v>144.79</v>
      </c>
      <c r="CA6" s="33">
        <f t="shared" ref="CA6:CI6" si="9">IF(CA7="",NA(),CA7)</f>
        <v>149.6</v>
      </c>
      <c r="CB6" s="33">
        <f t="shared" si="9"/>
        <v>154.9</v>
      </c>
      <c r="CC6" s="33">
        <f t="shared" si="9"/>
        <v>160.52000000000001</v>
      </c>
      <c r="CD6" s="33">
        <f t="shared" si="9"/>
        <v>141.16999999999999</v>
      </c>
      <c r="CE6" s="33">
        <f t="shared" si="9"/>
        <v>179.14</v>
      </c>
      <c r="CF6" s="33">
        <f t="shared" si="9"/>
        <v>179.29</v>
      </c>
      <c r="CG6" s="33">
        <f t="shared" si="9"/>
        <v>178.39</v>
      </c>
      <c r="CH6" s="33">
        <f t="shared" si="9"/>
        <v>173.03</v>
      </c>
      <c r="CI6" s="33">
        <f t="shared" si="9"/>
        <v>171.15</v>
      </c>
      <c r="CJ6" s="32" t="str">
        <f>IF(CJ7="","",IF(CJ7="-","【-】","【"&amp;SUBSTITUTE(TEXT(CJ7,"#,##0.00"),"-","△")&amp;"】"))</f>
        <v>【163.72】</v>
      </c>
      <c r="CK6" s="33">
        <f>IF(CK7="",NA(),CK7)</f>
        <v>72.349999999999994</v>
      </c>
      <c r="CL6" s="33">
        <f t="shared" ref="CL6:CT6" si="10">IF(CL7="",NA(),CL7)</f>
        <v>72.89</v>
      </c>
      <c r="CM6" s="33">
        <f t="shared" si="10"/>
        <v>73.92</v>
      </c>
      <c r="CN6" s="33">
        <f t="shared" si="10"/>
        <v>73.48</v>
      </c>
      <c r="CO6" s="33">
        <f t="shared" si="10"/>
        <v>72.31</v>
      </c>
      <c r="CP6" s="33">
        <f t="shared" si="10"/>
        <v>58.76</v>
      </c>
      <c r="CQ6" s="33">
        <f t="shared" si="10"/>
        <v>59.09</v>
      </c>
      <c r="CR6" s="33">
        <f t="shared" si="10"/>
        <v>59.23</v>
      </c>
      <c r="CS6" s="33">
        <f t="shared" si="10"/>
        <v>58.58</v>
      </c>
      <c r="CT6" s="33">
        <f t="shared" si="10"/>
        <v>58.53</v>
      </c>
      <c r="CU6" s="32" t="str">
        <f>IF(CU7="","",IF(CU7="-","【-】","【"&amp;SUBSTITUTE(TEXT(CU7,"#,##0.00"),"-","△")&amp;"】"))</f>
        <v>【59.76】</v>
      </c>
      <c r="CV6" s="33">
        <f>IF(CV7="",NA(),CV7)</f>
        <v>92.34</v>
      </c>
      <c r="CW6" s="33">
        <f t="shared" ref="CW6:DE6" si="11">IF(CW7="",NA(),CW7)</f>
        <v>91.33</v>
      </c>
      <c r="CX6" s="33">
        <f t="shared" si="11"/>
        <v>88.07</v>
      </c>
      <c r="CY6" s="33">
        <f t="shared" si="11"/>
        <v>86.86</v>
      </c>
      <c r="CZ6" s="33">
        <f t="shared" si="11"/>
        <v>87.5</v>
      </c>
      <c r="DA6" s="33">
        <f t="shared" si="11"/>
        <v>84.87</v>
      </c>
      <c r="DB6" s="33">
        <f t="shared" si="11"/>
        <v>85.4</v>
      </c>
      <c r="DC6" s="33">
        <f t="shared" si="11"/>
        <v>85.53</v>
      </c>
      <c r="DD6" s="33">
        <f t="shared" si="11"/>
        <v>85.23</v>
      </c>
      <c r="DE6" s="33">
        <f t="shared" si="11"/>
        <v>85.26</v>
      </c>
      <c r="DF6" s="32" t="str">
        <f>IF(DF7="","",IF(DF7="-","【-】","【"&amp;SUBSTITUTE(TEXT(DF7,"#,##0.00"),"-","△")&amp;"】"))</f>
        <v>【89.95】</v>
      </c>
      <c r="DG6" s="33">
        <f>IF(DG7="",NA(),DG7)</f>
        <v>34.659999999999997</v>
      </c>
      <c r="DH6" s="33">
        <f t="shared" ref="DH6:DP6" si="12">IF(DH7="",NA(),DH7)</f>
        <v>35.82</v>
      </c>
      <c r="DI6" s="33">
        <f t="shared" si="12"/>
        <v>36.92</v>
      </c>
      <c r="DJ6" s="33">
        <f t="shared" si="12"/>
        <v>52.99</v>
      </c>
      <c r="DK6" s="33">
        <f t="shared" si="12"/>
        <v>54.76</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0.71</v>
      </c>
      <c r="DS6" s="33">
        <f t="shared" ref="DS6:EA6" si="13">IF(DS7="",NA(),DS7)</f>
        <v>0.8</v>
      </c>
      <c r="DT6" s="33">
        <f t="shared" si="13"/>
        <v>0.79</v>
      </c>
      <c r="DU6" s="33">
        <f t="shared" si="13"/>
        <v>0.79</v>
      </c>
      <c r="DV6" s="33">
        <f t="shared" si="13"/>
        <v>0.9</v>
      </c>
      <c r="DW6" s="33">
        <f t="shared" si="13"/>
        <v>6.47</v>
      </c>
      <c r="DX6" s="33">
        <f t="shared" si="13"/>
        <v>7.8</v>
      </c>
      <c r="DY6" s="33">
        <f t="shared" si="13"/>
        <v>8.39</v>
      </c>
      <c r="DZ6" s="33">
        <f t="shared" si="13"/>
        <v>10.09</v>
      </c>
      <c r="EA6" s="33">
        <f t="shared" si="13"/>
        <v>10.54</v>
      </c>
      <c r="EB6" s="32" t="str">
        <f>IF(EB7="","",IF(EB7="-","【-】","【"&amp;SUBSTITUTE(TEXT(EB7,"#,##0.00"),"-","△")&amp;"】"))</f>
        <v>【13.18】</v>
      </c>
      <c r="EC6" s="33">
        <f>IF(EC7="",NA(),EC7)</f>
        <v>0.41</v>
      </c>
      <c r="ED6" s="33">
        <f t="shared" ref="ED6:EL6" si="14">IF(ED7="",NA(),ED7)</f>
        <v>0.39</v>
      </c>
      <c r="EE6" s="33">
        <f t="shared" si="14"/>
        <v>0.28999999999999998</v>
      </c>
      <c r="EF6" s="33">
        <f t="shared" si="14"/>
        <v>0.37</v>
      </c>
      <c r="EG6" s="32">
        <f t="shared" si="14"/>
        <v>0</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152081</v>
      </c>
      <c r="D7" s="35">
        <v>46</v>
      </c>
      <c r="E7" s="35">
        <v>1</v>
      </c>
      <c r="F7" s="35">
        <v>0</v>
      </c>
      <c r="G7" s="35">
        <v>1</v>
      </c>
      <c r="H7" s="35" t="s">
        <v>93</v>
      </c>
      <c r="I7" s="35" t="s">
        <v>94</v>
      </c>
      <c r="J7" s="35" t="s">
        <v>95</v>
      </c>
      <c r="K7" s="35" t="s">
        <v>96</v>
      </c>
      <c r="L7" s="35" t="s">
        <v>97</v>
      </c>
      <c r="M7" s="36" t="s">
        <v>98</v>
      </c>
      <c r="N7" s="36">
        <v>64.52</v>
      </c>
      <c r="O7" s="36">
        <v>96.99</v>
      </c>
      <c r="P7" s="36">
        <v>3207</v>
      </c>
      <c r="Q7" s="36">
        <v>37130</v>
      </c>
      <c r="R7" s="36">
        <v>155.19</v>
      </c>
      <c r="S7" s="36">
        <v>239.26</v>
      </c>
      <c r="T7" s="36">
        <v>35846</v>
      </c>
      <c r="U7" s="36">
        <v>63.86</v>
      </c>
      <c r="V7" s="36">
        <v>561.32000000000005</v>
      </c>
      <c r="W7" s="36">
        <v>122.03</v>
      </c>
      <c r="X7" s="36">
        <v>117.5</v>
      </c>
      <c r="Y7" s="36">
        <v>112.75</v>
      </c>
      <c r="Z7" s="36">
        <v>107.86</v>
      </c>
      <c r="AA7" s="36">
        <v>120.11</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1089.52</v>
      </c>
      <c r="AT7" s="36">
        <v>887.1</v>
      </c>
      <c r="AU7" s="36">
        <v>708.02</v>
      </c>
      <c r="AV7" s="36">
        <v>343.76</v>
      </c>
      <c r="AW7" s="36">
        <v>310.08</v>
      </c>
      <c r="AX7" s="36">
        <v>832.37</v>
      </c>
      <c r="AY7" s="36">
        <v>852.01</v>
      </c>
      <c r="AZ7" s="36">
        <v>909.68</v>
      </c>
      <c r="BA7" s="36">
        <v>382.09</v>
      </c>
      <c r="BB7" s="36">
        <v>371.31</v>
      </c>
      <c r="BC7" s="36">
        <v>262.74</v>
      </c>
      <c r="BD7" s="36">
        <v>367.09</v>
      </c>
      <c r="BE7" s="36">
        <v>354.55</v>
      </c>
      <c r="BF7" s="36">
        <v>348.72</v>
      </c>
      <c r="BG7" s="36">
        <v>344.04</v>
      </c>
      <c r="BH7" s="36">
        <v>414.34</v>
      </c>
      <c r="BI7" s="36">
        <v>403.15</v>
      </c>
      <c r="BJ7" s="36">
        <v>391.4</v>
      </c>
      <c r="BK7" s="36">
        <v>382.65</v>
      </c>
      <c r="BL7" s="36">
        <v>385.06</v>
      </c>
      <c r="BM7" s="36">
        <v>373.09</v>
      </c>
      <c r="BN7" s="36">
        <v>276.38</v>
      </c>
      <c r="BO7" s="36">
        <v>107.97</v>
      </c>
      <c r="BP7" s="36">
        <v>104.8</v>
      </c>
      <c r="BQ7" s="36">
        <v>101.39</v>
      </c>
      <c r="BR7" s="36">
        <v>98.13</v>
      </c>
      <c r="BS7" s="36">
        <v>111.69</v>
      </c>
      <c r="BT7" s="36">
        <v>94.86</v>
      </c>
      <c r="BU7" s="36">
        <v>95.91</v>
      </c>
      <c r="BV7" s="36">
        <v>96.1</v>
      </c>
      <c r="BW7" s="36">
        <v>99.07</v>
      </c>
      <c r="BX7" s="36">
        <v>99.99</v>
      </c>
      <c r="BY7" s="36">
        <v>104.99</v>
      </c>
      <c r="BZ7" s="36">
        <v>144.79</v>
      </c>
      <c r="CA7" s="36">
        <v>149.6</v>
      </c>
      <c r="CB7" s="36">
        <v>154.9</v>
      </c>
      <c r="CC7" s="36">
        <v>160.52000000000001</v>
      </c>
      <c r="CD7" s="36">
        <v>141.16999999999999</v>
      </c>
      <c r="CE7" s="36">
        <v>179.14</v>
      </c>
      <c r="CF7" s="36">
        <v>179.29</v>
      </c>
      <c r="CG7" s="36">
        <v>178.39</v>
      </c>
      <c r="CH7" s="36">
        <v>173.03</v>
      </c>
      <c r="CI7" s="36">
        <v>171.15</v>
      </c>
      <c r="CJ7" s="36">
        <v>163.72</v>
      </c>
      <c r="CK7" s="36">
        <v>72.349999999999994</v>
      </c>
      <c r="CL7" s="36">
        <v>72.89</v>
      </c>
      <c r="CM7" s="36">
        <v>73.92</v>
      </c>
      <c r="CN7" s="36">
        <v>73.48</v>
      </c>
      <c r="CO7" s="36">
        <v>72.31</v>
      </c>
      <c r="CP7" s="36">
        <v>58.76</v>
      </c>
      <c r="CQ7" s="36">
        <v>59.09</v>
      </c>
      <c r="CR7" s="36">
        <v>59.23</v>
      </c>
      <c r="CS7" s="36">
        <v>58.58</v>
      </c>
      <c r="CT7" s="36">
        <v>58.53</v>
      </c>
      <c r="CU7" s="36">
        <v>59.76</v>
      </c>
      <c r="CV7" s="36">
        <v>92.34</v>
      </c>
      <c r="CW7" s="36">
        <v>91.33</v>
      </c>
      <c r="CX7" s="36">
        <v>88.07</v>
      </c>
      <c r="CY7" s="36">
        <v>86.86</v>
      </c>
      <c r="CZ7" s="36">
        <v>87.5</v>
      </c>
      <c r="DA7" s="36">
        <v>84.87</v>
      </c>
      <c r="DB7" s="36">
        <v>85.4</v>
      </c>
      <c r="DC7" s="36">
        <v>85.53</v>
      </c>
      <c r="DD7" s="36">
        <v>85.23</v>
      </c>
      <c r="DE7" s="36">
        <v>85.26</v>
      </c>
      <c r="DF7" s="36">
        <v>89.95</v>
      </c>
      <c r="DG7" s="36">
        <v>34.659999999999997</v>
      </c>
      <c r="DH7" s="36">
        <v>35.82</v>
      </c>
      <c r="DI7" s="36">
        <v>36.92</v>
      </c>
      <c r="DJ7" s="36">
        <v>52.99</v>
      </c>
      <c r="DK7" s="36">
        <v>54.76</v>
      </c>
      <c r="DL7" s="36">
        <v>35.53</v>
      </c>
      <c r="DM7" s="36">
        <v>36.36</v>
      </c>
      <c r="DN7" s="36">
        <v>37.340000000000003</v>
      </c>
      <c r="DO7" s="36">
        <v>44.31</v>
      </c>
      <c r="DP7" s="36">
        <v>45.75</v>
      </c>
      <c r="DQ7" s="36">
        <v>47.18</v>
      </c>
      <c r="DR7" s="36">
        <v>0.71</v>
      </c>
      <c r="DS7" s="36">
        <v>0.8</v>
      </c>
      <c r="DT7" s="36">
        <v>0.79</v>
      </c>
      <c r="DU7" s="36">
        <v>0.79</v>
      </c>
      <c r="DV7" s="36">
        <v>0.9</v>
      </c>
      <c r="DW7" s="36">
        <v>6.47</v>
      </c>
      <c r="DX7" s="36">
        <v>7.8</v>
      </c>
      <c r="DY7" s="36">
        <v>8.39</v>
      </c>
      <c r="DZ7" s="36">
        <v>10.09</v>
      </c>
      <c r="EA7" s="36">
        <v>10.54</v>
      </c>
      <c r="EB7" s="36">
        <v>13.18</v>
      </c>
      <c r="EC7" s="36">
        <v>0.41</v>
      </c>
      <c r="ED7" s="36">
        <v>0.39</v>
      </c>
      <c r="EE7" s="36">
        <v>0.28999999999999998</v>
      </c>
      <c r="EF7" s="36">
        <v>0.37</v>
      </c>
      <c r="EG7" s="36">
        <v>0</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2017-02-13T04:07:22Z</cp:lastPrinted>
  <dcterms:created xsi:type="dcterms:W3CDTF">2017-02-01T08:39:33Z</dcterms:created>
  <dcterms:modified xsi:type="dcterms:W3CDTF">2017-03-13T06:22:46Z</dcterms:modified>
  <cp:category/>
</cp:coreProperties>
</file>